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RELACION CONTRATACIÓN 2006 A 2016\2016\MARZO\"/>
    </mc:Choice>
  </mc:AlternateContent>
  <bookViews>
    <workbookView xWindow="0" yWindow="0" windowWidth="19440" windowHeight="7755" tabRatio="809"/>
  </bookViews>
  <sheets>
    <sheet name="CONTRATOS ADIC PROR 2016" sheetId="19" r:id="rId1"/>
  </sheets>
  <definedNames>
    <definedName name="_xlnm._FilterDatabase" localSheetId="0" hidden="1">'CONTRATOS ADIC PROR 2016'!$A$4:$AI$25</definedName>
    <definedName name="_xlnm.Print_Area" localSheetId="0">'CONTRATOS ADIC PROR 2016'!$A$1:$AI$26</definedName>
    <definedName name="CONTRATO" localSheetId="0">'CONTRATOS ADIC PROR 2016'!#REF!</definedName>
    <definedName name="CONTRATO">#REF!</definedName>
    <definedName name="DATOS" localSheetId="0">'CONTRATOS ADIC PROR 2016'!#REF!</definedName>
    <definedName name="DATOS">#REF!</definedName>
    <definedName name="TERCERO" localSheetId="0">'CONTRATOS ADIC PROR 2016'!#REF!</definedName>
    <definedName name="TERCERO">#REF!</definedName>
    <definedName name="tipoc" localSheetId="0">#REF!</definedName>
    <definedName name="tipoc">#REF!</definedName>
    <definedName name="Z_03B8CA49_554E_4436_87F8_EAB83D53631B_.wvu.PrintArea" localSheetId="0" hidden="1">'CONTRATOS ADIC PROR 2016'!#REF!</definedName>
    <definedName name="Z_03B8CA49_554E_4436_87F8_EAB83D53631B_.wvu.PrintTitles" localSheetId="0" hidden="1">'CONTRATOS ADIC PROR 2016'!#REF!,'CONTRATOS ADIC PROR 2016'!#REF!</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AA25" i="19" l="1"/>
  <c r="AA24" i="19"/>
  <c r="AA23" i="19"/>
  <c r="AA22" i="19"/>
  <c r="Y25" i="19"/>
  <c r="AH25" i="19" s="1"/>
  <c r="Y24" i="19"/>
  <c r="AH24" i="19" s="1"/>
  <c r="Y23" i="19"/>
  <c r="AH23" i="19" s="1"/>
  <c r="Y22" i="19"/>
  <c r="AH22" i="19" s="1"/>
  <c r="AA21" i="19" l="1"/>
  <c r="AA20" i="19"/>
  <c r="AA19" i="19"/>
  <c r="AA18" i="19"/>
  <c r="AA17" i="19"/>
  <c r="AA16" i="19"/>
  <c r="AA15" i="19"/>
  <c r="AA14" i="19"/>
  <c r="AA13" i="19"/>
  <c r="AA12" i="19"/>
  <c r="AA11" i="19"/>
  <c r="AA10" i="19"/>
  <c r="AA9" i="19"/>
  <c r="AA8" i="19"/>
  <c r="Y21" i="19"/>
  <c r="AH21" i="19" s="1"/>
  <c r="Y20" i="19"/>
  <c r="AH20" i="19" s="1"/>
  <c r="Y19" i="19"/>
  <c r="AH19" i="19" s="1"/>
  <c r="Y18" i="19"/>
  <c r="AH18" i="19" s="1"/>
  <c r="Y17" i="19"/>
  <c r="AH17" i="19" s="1"/>
  <c r="Y16" i="19"/>
  <c r="AH16" i="19" s="1"/>
  <c r="Y15" i="19"/>
  <c r="AH15" i="19" s="1"/>
  <c r="Y14" i="19"/>
  <c r="AH14" i="19" s="1"/>
  <c r="Y13" i="19"/>
  <c r="AH13" i="19" s="1"/>
  <c r="Y12" i="19"/>
  <c r="AH12" i="19" s="1"/>
  <c r="Y11" i="19"/>
  <c r="AH11" i="19" s="1"/>
  <c r="Y10" i="19"/>
  <c r="AH10" i="19" s="1"/>
  <c r="Y9" i="19"/>
  <c r="AH9" i="19" s="1"/>
  <c r="Y8" i="19"/>
  <c r="AH8" i="19" s="1"/>
  <c r="AA7" i="19" l="1"/>
  <c r="AA6" i="19"/>
  <c r="AA5" i="19"/>
  <c r="AA26" i="19" s="1"/>
  <c r="AH7" i="19"/>
  <c r="Y6" i="19"/>
  <c r="AH6" i="19" s="1"/>
  <c r="Y5" i="19"/>
  <c r="AH5" i="19" s="1"/>
</calcChain>
</file>

<file path=xl/sharedStrings.xml><?xml version="1.0" encoding="utf-8"?>
<sst xmlns="http://schemas.openxmlformats.org/spreadsheetml/2006/main" count="341" uniqueCount="188">
  <si>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</si>
  <si>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</si>
  <si>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</si>
  <si>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</si>
  <si>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</si>
  <si>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</si>
  <si>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</si>
  <si>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</si>
  <si>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</si>
  <si>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</si>
  <si>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</si>
  <si>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</si>
  <si>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SUPERVISOR</t>
  </si>
  <si>
    <t>No. DEL PROCESO SECOP</t>
  </si>
  <si>
    <t>Contratación Directa</t>
  </si>
  <si>
    <t>JEFE OFICINA JURÍDICA</t>
  </si>
  <si>
    <t>JULIAN DARÍO HENAO CARDONA</t>
  </si>
  <si>
    <t>SUBDIRECTOR DE SERVICIOS GENERALES</t>
  </si>
  <si>
    <t>GUSTAVO FRANCISCO MONZÓN GARZÓN</t>
  </si>
  <si>
    <t>LOTERÍA DE BOGOTÁ</t>
  </si>
  <si>
    <t>CARGO</t>
  </si>
  <si>
    <t>ESTADO DEL CONTRATO</t>
  </si>
  <si>
    <t>EN EJECUCIÓN</t>
  </si>
  <si>
    <t>Arrendamientos</t>
  </si>
  <si>
    <t>Honorarios entidad</t>
  </si>
  <si>
    <t>FECHA DE TERMINACIÓN
(Depende del acta de inicio)</t>
  </si>
  <si>
    <t>PRÓRROGAS
(días)</t>
  </si>
  <si>
    <t>NUEVA
FECHA DE TERMINACIÓN</t>
  </si>
  <si>
    <t>VALOR FINAL
DEL CONTRATO
$</t>
  </si>
  <si>
    <t>RUBRO PRESUPUESTAL</t>
  </si>
  <si>
    <t>ADICIONES 
($)</t>
  </si>
  <si>
    <t>FECHA DE TERMINACIÓN</t>
  </si>
  <si>
    <t>TIPO DE PERSONA</t>
  </si>
  <si>
    <t>JURÍDICA</t>
  </si>
  <si>
    <t>NATURAL</t>
  </si>
  <si>
    <t>No. REGISTRO PRESUPUESTAL</t>
  </si>
  <si>
    <t>FECHA DE ADICIÓN O PRÓRROGA</t>
  </si>
  <si>
    <t>FECHA DE LIQUIDACIÓN</t>
  </si>
  <si>
    <t>cb-cd-02-2016</t>
  </si>
  <si>
    <t>CB-CD-003-2016</t>
  </si>
  <si>
    <t>CB-CD-04-2016</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</si>
  <si>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</si>
  <si>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Contratar la prestación de servicios profesionales de un (1) abogado con conocimientos en contratación estatal, derecho administrativo, Procedimiento Administrativo y materias a fines, para apoyar la gestión de la Subdirección de Contratos en la revisión de carpetas contractuales suscritas en el cuatrenio, así como la liquidación de contratos, seguimiento a los informes de supervisión, y brindar capacitación a los mismos, para una correcta ejecución contractual.</t>
  </si>
  <si>
    <t xml:space="preserve">Arrendamiento de bienes inmuebles </t>
  </si>
  <si>
    <t>WILSON RUIZ OREJUELA</t>
  </si>
  <si>
    <t xml:space="preserve">YASMINA GRACIELA ARAUJO RORIGUEZ
</t>
  </si>
  <si>
    <t> 51.552.857</t>
  </si>
  <si>
    <t>SANDRA MILENA CÁCERES GONZÁLEZ</t>
  </si>
  <si>
    <t>SUBDIRECTORA DE CONTRATACIÓN</t>
  </si>
  <si>
    <t>El arrendador entregará en calidad de arrendamiento al arrendatario cincuenta y cinco (55) parqueaderos de propiedad de la Loteria de Bogotá, ubicados en el edificio sede de la misma, sometidos al régimen de propiedad horizontal, cuyo ingreso es por la carrera 32A No.26A-26 que se encuentran localizados en el segunod y tercer sotano del mismo inmueble, cuyas áreas y linderos se encuentran contenidos en la escritura publica 2667 de la Notaría Primera del círculo Notarial de Bogota D.C. del 08 de junio de 1993 la cual hace parte integral del presente  contrato.</t>
  </si>
  <si>
    <t>PAIS</t>
  </si>
  <si>
    <t>DEPARTAMENTO DE NACIMIENTO</t>
  </si>
  <si>
    <t>CIUDAD DE NACIMIENTO</t>
  </si>
  <si>
    <t>FORMACIÓN ACADÉMICA</t>
  </si>
  <si>
    <t>EXPERIENCIA LABORAL Y PROFESIONAL
(AÑOS)</t>
  </si>
  <si>
    <t>EMPLEO, CARGO O ACTIVIDAD QUE DESEMPEÑA</t>
  </si>
  <si>
    <t>DEPENDENCIA EN LA QUE PRESTA SUS SERVICIOS</t>
  </si>
  <si>
    <t>DIRECCIÓN DE CORREO ELECTRÓNICO INSTITUCIONAL</t>
  </si>
  <si>
    <t>TELÉFONO INSTITUCIONAL</t>
  </si>
  <si>
    <t>Colombia</t>
  </si>
  <si>
    <t>Valle</t>
  </si>
  <si>
    <t>Florida</t>
  </si>
  <si>
    <t>Cundinamarca</t>
  </si>
  <si>
    <t>Bogotá</t>
  </si>
  <si>
    <t>34.1</t>
  </si>
  <si>
    <t>Abogado con especialización en Derecho Administrativo y  Doctor en Derecho.</t>
  </si>
  <si>
    <t>Abogada con especialización en Derecho Administrativo y Constitucional.</t>
  </si>
  <si>
    <t>wruizorejuela@gmail.com</t>
  </si>
  <si>
    <t>yazminaraujo@hotmail.com</t>
  </si>
  <si>
    <t>OFICINA JURÍDICA</t>
  </si>
  <si>
    <t>SUBDIRECCIÓN DE CONTRATACIÓN</t>
  </si>
  <si>
    <t>Prestación de servicios como abogado con conocimientos especializados en derecho público y/o administrativo, para apoyar la gestión de la Oficina Asesora Jurídica.</t>
  </si>
  <si>
    <t>Prestación de servicios como abogado con conocimientos en contratación estatal, derecho administrativo y Procedimiento Administrativo, para apoyar la Subdirección de Contratación.</t>
  </si>
  <si>
    <t>Contratar la adquisición de insumos para la impresión de dos ediciones de la revista Bogotá Económica.</t>
  </si>
  <si>
    <t>Mínima Cuantía</t>
  </si>
  <si>
    <t>Contratar la Prestación de Servicios de un Profesional para apoyar a la Dirección Sector Salud en el nuevo Sistema de Plan de Desarrollo "Bogotá mejor para todos", en el Sector Salud, así como Apoyar a las Auditorias en la Programación del Primer Semestre del PAD 2016.</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</si>
  <si>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</si>
  <si>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Contratar los servicios profesionales de SGS COLOMBIA S.A. ente certificador para una visita, de seguimiento del Sistema de Gestión de Calidad - SGC-, bajo las normas técnicas NTC ISO 9001:2008 y NTCGP 1000:2009.</t>
  </si>
  <si>
    <t>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</si>
  <si>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</si>
  <si>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Contratar la adquisición de: a) Tres (3) suscripciones por un (1) año de la Revista Dinero para: Despacho Contralor, Dirección de Estudios de Economía y Política Pública y Oficina Asesora de Comunicaciones. b) Dos (2) suscripciones por un (1) año de la Revista Semana para: Despacho Contralor y Oficina Asesora de Comunicaciones.</t>
  </si>
  <si>
    <t xml:space="preserve">Contratar el servicio de monitoreo de medios de prensa, radio, televisión e Internet para la Contraloría de Bogotá D.C. </t>
  </si>
  <si>
    <t>Prestar los servicios profesionales a la Dirección de Hábitat y Ambiente de la Controlaría de Bogotá, D.C., en desarrollo de los temas técnicos ambientales relacionados con el proceso auditor en cumplimiento del PAD 2016.</t>
  </si>
  <si>
    <t>Contratar la adquisición de una (1) suscripción por doce (12) meses de actualizaciones normativas de los siguientes códigos : Constitución Política de Colombia ; codigo civil codigo de procedimiento  civil; regimen  penal colombiano; código de procedimiento administrativo; régimen de procedimiento tributario; estatuto general de contratacion y NIF integral.</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</si>
  <si>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</si>
  <si>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Compraventa</t>
  </si>
  <si>
    <t>SUMINISTROSDEOFICINA.COM.SAS</t>
  </si>
  <si>
    <t>AMAIDA PALACIOS JAIMES</t>
  </si>
  <si>
    <t>ERIKA VIVIANA GARZÓN ZAMORA</t>
  </si>
  <si>
    <t>NASLY JANETH CASTRO CAMARGO</t>
  </si>
  <si>
    <t>SGS COLOMBIA S.A.</t>
  </si>
  <si>
    <t>CÉSAR GERMÁN ESPINOSA MONTAÑA</t>
  </si>
  <si>
    <t>LUZ HELENA BUITRAGO FRANCO</t>
  </si>
  <si>
    <t>PUBLICACIONES SEMANA S.A</t>
  </si>
  <si>
    <t>MEDICIONES Y MEDIOS SAS</t>
  </si>
  <si>
    <t>PEDRO LUIS SOLER MONGUE</t>
  </si>
  <si>
    <t>LEGIS EDITORES SA</t>
  </si>
  <si>
    <t>WILLY DAVID CALDERÓN CAMARGO</t>
  </si>
  <si>
    <t>ANYI TATIANA FORERO MARTIN</t>
  </si>
  <si>
    <t>GINNA MARCELA BONILLA</t>
  </si>
  <si>
    <t> 52427543</t>
  </si>
  <si>
    <t>20 días hábiles</t>
  </si>
  <si>
    <t>4 días hábiles</t>
  </si>
  <si>
    <t>Impresos y publicaciones</t>
  </si>
  <si>
    <t>Honorarios Entidad</t>
  </si>
  <si>
    <t>Fortalecimiento de la Capacidad Institucional para un Control Fiscal Efectivo y Transparente</t>
  </si>
  <si>
    <t>MÓNICA MARCELA QUINTERO GIRALDO</t>
  </si>
  <si>
    <t>SORAYA ASTRID MURCIA QUINTERO</t>
  </si>
  <si>
    <t>JUAN PABLO CONTRERAS LIZARAZO</t>
  </si>
  <si>
    <t>JOHANA CEPEDA AMARIS</t>
  </si>
  <si>
    <t>ROQUE LUIS CONRADO IMITOLA</t>
  </si>
  <si>
    <t>JEFE OFICINA ASESORA DE COMUNICACIONES</t>
  </si>
  <si>
    <t>DIRECTORA SECTOR SALUD</t>
  </si>
  <si>
    <t>DIRECTOR DE PLANEACIÓN</t>
  </si>
  <si>
    <t>DIRECTORA HÁBITATY AMBIENTE</t>
  </si>
  <si>
    <t>AUDITOR FISCAL ANTE LA CONTRALORÍA DE BOGOTÁ</t>
  </si>
  <si>
    <t>Calle 101 No. 71C-28</t>
  </si>
  <si>
    <t>Calle 152B No. 72-91 Suba Bq 8
Nacimiento 06-04-1985, Bogotà, Cundinamarca
Cafesalud
Colfondos</t>
  </si>
  <si>
    <t xml:space="preserve">Carrera 111 a No. 63 54
Nacimiento Bogotà. 04-04-2016
EPS. Compensar
AFP. Porvenir </t>
  </si>
  <si>
    <t>DIRECCIÓN SECTOR SALUD</t>
  </si>
  <si>
    <t>SUBDIRECCIÓN DE SERVICIOS GENERALES</t>
  </si>
  <si>
    <t>DIRECCIÓN SECTOR HÁBITAT Y AMBIENTE</t>
  </si>
  <si>
    <t>OFICINA ASESORA DE COMUNICACIONES</t>
  </si>
  <si>
    <t>amaidap@hotmail.com</t>
  </si>
  <si>
    <t>vivi-ana96@hotmail.com</t>
  </si>
  <si>
    <t>naslyjaneth@hotmail.com</t>
  </si>
  <si>
    <t>cesargespinosa@gmail.com</t>
  </si>
  <si>
    <t>luzh667@gmail.com</t>
  </si>
  <si>
    <t>soler.pedroluis@gmail.com</t>
  </si>
  <si>
    <t>willkrac@gmail.com</t>
  </si>
  <si>
    <t>Carrera 111 a No. 63 54</t>
  </si>
  <si>
    <t>familigina21@hotmail.com</t>
  </si>
  <si>
    <t>Chocontá</t>
  </si>
  <si>
    <t>Boyacá</t>
  </si>
  <si>
    <t>Paipa</t>
  </si>
  <si>
    <t>Bogotá.</t>
  </si>
  <si>
    <t>Risaralda</t>
  </si>
  <si>
    <t xml:space="preserve">Santa Rosa de Cabal  </t>
  </si>
  <si>
    <t>España</t>
  </si>
  <si>
    <t>Palma de Mallorca</t>
  </si>
  <si>
    <t>Abrego</t>
  </si>
  <si>
    <t xml:space="preserve">Norte de Santander </t>
  </si>
  <si>
    <t>totisforero@hotmail.com</t>
  </si>
  <si>
    <t>Prestación de Servicios como médico para apoyar a la Dirección Sector Salud en el nuevo Sistema de Plan de Desarrollo "Bogotá Mejor para todos", en el Sector Salud, así como Apoyar a las Auditorias en la Programación del Primer Semestre del PAD 2016.</t>
  </si>
  <si>
    <t>Prestación de Servicios como bachiller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</si>
  <si>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Prestación se servicios profesionales como abogado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Distrital de Archivos de Bogotá, D.C.</t>
  </si>
  <si>
    <t>Prestar los servicios profesionales como Periodista,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</si>
  <si>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CB-CB--11-2016</t>
  </si>
  <si>
    <t>CB-CD-08-2016</t>
  </si>
  <si>
    <t>CB-CD-09-2016</t>
  </si>
  <si>
    <t>CB-CD-10-2016</t>
  </si>
  <si>
    <t>CB-CD-13-2016</t>
  </si>
  <si>
    <t>CB-CD-016-2016</t>
  </si>
  <si>
    <t>CB-CD-19 DE 2016</t>
  </si>
  <si>
    <t>CB-CD-17-2016</t>
  </si>
  <si>
    <t>CB-CD-21-2016</t>
  </si>
  <si>
    <t>Médico Cirujano, especialización en Gerencia de Servicios de Salud, Maestrías en Administración de Negoios -MBA, cursos en Derecho Penal, proceso penal y Aceptación de derechos fundamentales, actualización en contratación pública,Formación en auditores internos en Sistemas de Gestión de Calidad y Modelo Interno de Control Interno- MECI</t>
  </si>
  <si>
    <t>Bachiller Técnico con especialidad en Comercio. Técnico Laboral en operaciones de exportaciones, importaciones y cambios.</t>
  </si>
  <si>
    <t>Bachiller Académico. Tecnóloga Operadora de Sistemas.</t>
  </si>
  <si>
    <t>Abogado con especialización en Derecho Penal, Cursos: Implementaciòn del expediente electrónico, Ley de Transparencia y Accesp a la Información, Capaitación Estrategia Gobierno en Línea - GEL.</t>
  </si>
  <si>
    <t>Bachiller Académico</t>
  </si>
  <si>
    <t>Ingeniero Forestal</t>
  </si>
  <si>
    <t>Prestar los servicios profesionales como Ingeniero Forestal a la Dirección de Hábitat y Ambiente de la Controlaría de Bogotá, D.C., en desarrollo de los temas técnicos ambientales relacionados con el proceso auditor en cumplimiento del PAD 2016.</t>
  </si>
  <si>
    <t>Comunicación Social - Periodismo. Master en Periodismo Multimedia Profesional.</t>
  </si>
  <si>
    <t>Bachiller Académico.
Auxiliar de Enfermería</t>
  </si>
  <si>
    <t>CB-PMINC-001-2016</t>
  </si>
  <si>
    <t>CB-CD-06-2016</t>
  </si>
  <si>
    <t>CB.-CD-07-2016</t>
  </si>
  <si>
    <t>CB-PMINC-05-2016</t>
  </si>
  <si>
    <t>AF-CD-14-2016</t>
  </si>
  <si>
    <t>RELACIÓN DE CONTRATACIÓN A FEBRERO DE 2016
UNIDAD EJECUTORA 01</t>
  </si>
  <si>
    <t>TOTAL</t>
  </si>
  <si>
    <t>AF-CD-15-2016</t>
  </si>
  <si>
    <t>CB-CD-24-2016</t>
  </si>
  <si>
    <t>CB-CD-26-2016</t>
  </si>
  <si>
    <t>CB-PMINC-20-2016</t>
  </si>
  <si>
    <t>Adquisición de una (1) Suscripción del diario EL TIEMPO, más la revista PORTAFOLIO para la Auditoría Fiscal ante la Contraloría de Bogotá D.C.</t>
  </si>
  <si>
    <t>Prestar los servicios profesionales y especializados en medicina laboral a la Contraloría de Bogotá, D.C., en desarrollo del Sistema de Gestión de la Seguridad y Salud en el Trabajo/SG-SST y en forma interdisciplinaria en la Subdirección de Bienestar Social.</t>
  </si>
  <si>
    <t>Prestacion del servicio de área protegida para la atención de las urgencias y emergencias médicas las veinticuatro (24) horas durante la vigencia del contrato en las diferentes sedes de la Contraloría de Bogotá D.C, para los funcionarios, usurios, proveedores y visitantes de la entidad.</t>
  </si>
  <si>
    <t>Prestación de servicios</t>
  </si>
  <si>
    <t>CASA EDITORIAL EL TIEMPO S.A.</t>
  </si>
  <si>
    <t>CAROLINA FERNANDA GARROTE WILCHES</t>
  </si>
  <si>
    <t>HEDDER ALEJANDRO VALLEJO FRANCO</t>
  </si>
  <si>
    <t>EMPRESA DE MEDICINA INTEGRAL GRUPO EMI S.A.</t>
  </si>
  <si>
    <t>Salud Ocupacional</t>
  </si>
  <si>
    <t>GLORIA ALEXANDRA MORENO BRICEÑO</t>
  </si>
  <si>
    <t>SUBDIRECTORA DE BIENESTAR SOCIAL</t>
  </si>
  <si>
    <t>Suspensión Contrato 3 de 2016, a partir del 02-03-2016, por 8 días. Reiniciación:  16-03-2016. Nueva fecha de terminación: 12-07-2016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</si>
</sst>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 #,##0.00_ ;_ * \-#,##0.00_ ;_ * &quot;-&quot;??_ ;_ @_ "/>
    <numFmt numFmtId="165" formatCode="dd/mm/yyyy;@"/>
    <numFmt numFmtId="166" formatCode="_ * #,##0_ ;_ * \-#,##0_ ;_ * &quot;-&quot;??_ ;_ @_ "/>
    <numFmt numFmtId="167" formatCode="yyyy\-mm\-dd;@"/>
    <numFmt numFmtId="168" formatCode="0.0"/>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b/>
      <sz val="8.5"/>
      <name val="Arial"/>
      <family val="2"/>
    </font>
    <font>
      <sz val="8.5"/>
      <name val="Arial"/>
      <family val="2"/>
    </font>
    <font>
      <b/>
      <sz val="10"/>
      <name val="Arial"/>
      <family val="2"/>
    </font>
    <font>
      <b/>
      <sz val="8"/>
      <name val="Arial"/>
      <family val="2"/>
    </font>
    <font>
      <sz val="10"/>
      <color rgb="FF3D3D3D"/>
      <name val="Arial"/>
      <family val="2"/>
    </font>
    <font>
      <sz val="10"/>
      <color indexed="8"/>
      <name val="Arial"/>
      <family val="2"/>
    </font>
    <font>
      <u/>
      <sz val="11"/>
      <color theme="10"/>
      <name val="Calibri"/>
      <family val="2"/>
      <scheme val="min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CC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s>
  <cellStyleXfs count="53">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8" borderId="0" applyNumberFormat="0" applyBorder="0" applyAlignment="0" applyProtection="0"/>
    <xf numFmtId="0" fontId="11" fillId="8" borderId="0" applyNumberFormat="0" applyBorder="0" applyAlignment="0" applyProtection="0"/>
    <xf numFmtId="0" fontId="12" fillId="19" borderId="0" applyNumberFormat="0" applyBorder="0" applyAlignment="0" applyProtection="0"/>
    <xf numFmtId="0" fontId="13" fillId="20" borderId="13" applyNumberFormat="0" applyAlignment="0" applyProtection="0"/>
    <xf numFmtId="0" fontId="14" fillId="21" borderId="14" applyNumberFormat="0" applyAlignment="0" applyProtection="0"/>
    <xf numFmtId="0" fontId="15" fillId="0" borderId="15" applyNumberFormat="0" applyFill="0" applyAlignment="0" applyProtection="0"/>
    <xf numFmtId="0" fontId="16" fillId="0" borderId="0" applyNumberFormat="0" applyFill="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7" fillId="28" borderId="13" applyNumberFormat="0" applyAlignment="0" applyProtection="0"/>
    <xf numFmtId="0" fontId="18" fillId="29"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9" fillId="30" borderId="0" applyNumberFormat="0" applyBorder="0" applyAlignment="0" applyProtection="0"/>
    <xf numFmtId="0" fontId="5" fillId="0" borderId="0"/>
    <xf numFmtId="0" fontId="4" fillId="0" borderId="0"/>
    <xf numFmtId="0" fontId="7" fillId="31" borderId="16" applyNumberFormat="0" applyFont="0" applyAlignment="0" applyProtection="0"/>
    <xf numFmtId="0" fontId="4" fillId="31" borderId="16" applyNumberFormat="0" applyFont="0" applyAlignment="0" applyProtection="0"/>
    <xf numFmtId="0" fontId="20" fillId="20" borderId="17"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8" applyNumberFormat="0" applyFill="0" applyAlignment="0" applyProtection="0"/>
    <xf numFmtId="0" fontId="16" fillId="0" borderId="19" applyNumberFormat="0" applyFill="0" applyAlignment="0" applyProtection="0"/>
    <xf numFmtId="0" fontId="25" fillId="0" borderId="20" applyNumberFormat="0" applyFill="0" applyAlignment="0" applyProtection="0"/>
    <xf numFmtId="164" fontId="5" fillId="0" borderId="0" applyFont="0" applyFill="0" applyBorder="0" applyAlignment="0" applyProtection="0"/>
    <xf numFmtId="0" fontId="5"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33" fillId="0" borderId="0" applyNumberFormat="0" applyFill="0" applyBorder="0" applyAlignment="0" applyProtection="0"/>
  </cellStyleXfs>
  <cellXfs count="125">
    <xf numFmtId="0" fontId="0" fillId="0" borderId="0" xfId="0"/>
    <xf numFmtId="0" fontId="6" fillId="0" borderId="0" xfId="0" applyFont="1" applyBorder="1" applyAlignment="1">
      <alignment horizontal="center" vertical="center" wrapText="1"/>
    </xf>
    <xf numFmtId="0" fontId="6" fillId="0" borderId="0" xfId="0" applyFont="1" applyBorder="1"/>
    <xf numFmtId="0" fontId="6" fillId="0" borderId="0" xfId="0" applyFont="1" applyBorder="1" applyAlignment="1">
      <alignment horizontal="center"/>
    </xf>
    <xf numFmtId="1" fontId="6" fillId="0" borderId="0" xfId="32" applyNumberFormat="1" applyFont="1" applyBorder="1" applyAlignment="1">
      <alignment horizontal="right"/>
    </xf>
    <xf numFmtId="0" fontId="6" fillId="0" borderId="0" xfId="0" applyFont="1" applyBorder="1" applyAlignment="1">
      <alignment horizontal="right"/>
    </xf>
    <xf numFmtId="1" fontId="6" fillId="0" borderId="0" xfId="32" applyNumberFormat="1" applyFont="1" applyBorder="1" applyAlignment="1">
      <alignment horizontal="center"/>
    </xf>
    <xf numFmtId="0" fontId="6" fillId="0" borderId="0" xfId="0" applyFont="1" applyFill="1" applyBorder="1" applyAlignment="1">
      <alignment horizontal="center"/>
    </xf>
    <xf numFmtId="165" fontId="6" fillId="0" borderId="0" xfId="0" applyNumberFormat="1" applyFont="1" applyFill="1" applyBorder="1" applyAlignment="1">
      <alignment horizontal="center" vertical="top"/>
    </xf>
    <xf numFmtId="166" fontId="6" fillId="0" borderId="0" xfId="32" applyNumberFormat="1" applyFont="1" applyBorder="1" applyAlignment="1">
      <alignment horizontal="right"/>
    </xf>
    <xf numFmtId="166" fontId="5" fillId="32" borderId="1" xfId="32" applyNumberFormat="1" applyFont="1" applyFill="1" applyBorder="1" applyAlignment="1" applyProtection="1">
      <alignment horizontal="center" vertical="top" wrapText="1"/>
    </xf>
    <xf numFmtId="0" fontId="5" fillId="32" borderId="1" xfId="0" applyFont="1" applyFill="1" applyBorder="1" applyAlignment="1">
      <alignment horizontal="justify" vertical="top" wrapText="1"/>
    </xf>
    <xf numFmtId="1" fontId="5" fillId="32" borderId="1" xfId="32" applyNumberFormat="1" applyFont="1" applyFill="1" applyBorder="1" applyAlignment="1" applyProtection="1">
      <alignment horizontal="center" vertical="top" wrapText="1"/>
    </xf>
    <xf numFmtId="0" fontId="5" fillId="32" borderId="1" xfId="0" applyFont="1" applyFill="1" applyBorder="1" applyAlignment="1">
      <alignment vertical="top" wrapText="1"/>
    </xf>
    <xf numFmtId="167" fontId="5" fillId="32" borderId="1" xfId="0" applyNumberFormat="1" applyFont="1" applyFill="1" applyBorder="1" applyAlignment="1" applyProtection="1">
      <alignment horizontal="center" vertical="top" wrapText="1"/>
    </xf>
    <xf numFmtId="0" fontId="5" fillId="32" borderId="1" xfId="0" applyFont="1" applyFill="1" applyBorder="1" applyAlignment="1">
      <alignment horizontal="center" vertical="top" wrapText="1"/>
    </xf>
    <xf numFmtId="166" fontId="5" fillId="32" borderId="1" xfId="32" applyNumberFormat="1" applyFont="1" applyFill="1" applyBorder="1" applyAlignment="1" applyProtection="1">
      <alignment horizontal="right" vertical="top" wrapText="1"/>
    </xf>
    <xf numFmtId="0" fontId="5" fillId="32" borderId="1" xfId="0" applyFont="1" applyFill="1" applyBorder="1" applyAlignment="1">
      <alignment horizontal="left" vertical="top" wrapText="1"/>
    </xf>
    <xf numFmtId="1" fontId="5" fillId="32" borderId="1" xfId="32" applyNumberFormat="1" applyFont="1" applyFill="1" applyBorder="1" applyAlignment="1" applyProtection="1">
      <alignment horizontal="right" vertical="top" wrapText="1"/>
    </xf>
    <xf numFmtId="0" fontId="5" fillId="32" borderId="1" xfId="0" applyNumberFormat="1" applyFont="1" applyFill="1" applyBorder="1" applyAlignment="1" applyProtection="1">
      <alignment horizontal="center" vertical="top" wrapText="1"/>
    </xf>
    <xf numFmtId="3" fontId="5" fillId="32" borderId="1" xfId="36" applyNumberFormat="1" applyFont="1" applyFill="1" applyBorder="1" applyAlignment="1">
      <alignment horizontal="left" vertical="top" wrapText="1"/>
    </xf>
    <xf numFmtId="0" fontId="5" fillId="32" borderId="1" xfId="0" applyFont="1" applyFill="1" applyBorder="1" applyAlignment="1">
      <alignment vertical="top"/>
    </xf>
    <xf numFmtId="0" fontId="6" fillId="0" borderId="0" xfId="0" applyFont="1" applyBorder="1" applyAlignment="1">
      <alignment horizontal="justify"/>
    </xf>
    <xf numFmtId="3" fontId="5" fillId="32" borderId="1" xfId="36" applyNumberFormat="1" applyFont="1" applyFill="1" applyBorder="1" applyAlignment="1">
      <alignment horizontal="justify" vertical="top" wrapText="1"/>
    </xf>
    <xf numFmtId="0" fontId="5" fillId="32" borderId="1" xfId="0" applyNumberFormat="1" applyFont="1" applyFill="1" applyBorder="1" applyAlignment="1" applyProtection="1">
      <alignment horizontal="justify" vertical="top" wrapText="1"/>
    </xf>
    <xf numFmtId="0" fontId="5" fillId="32" borderId="1" xfId="0" applyFont="1" applyFill="1" applyBorder="1" applyAlignment="1" applyProtection="1">
      <alignment horizontal="justify" vertical="top" wrapText="1"/>
      <protection locked="0"/>
    </xf>
    <xf numFmtId="1" fontId="5" fillId="32" borderId="1" xfId="0" applyNumberFormat="1" applyFont="1" applyFill="1" applyBorder="1" applyAlignment="1">
      <alignment horizontal="center" vertical="top" wrapText="1"/>
    </xf>
    <xf numFmtId="0" fontId="6" fillId="32" borderId="0" xfId="0" applyFont="1" applyFill="1" applyBorder="1"/>
    <xf numFmtId="167" fontId="5" fillId="32" borderId="1" xfId="0" applyNumberFormat="1" applyFont="1" applyFill="1" applyBorder="1" applyAlignment="1">
      <alignment horizontal="center" vertical="top" wrapText="1"/>
    </xf>
    <xf numFmtId="0" fontId="5" fillId="32" borderId="1" xfId="0" applyFont="1" applyFill="1" applyBorder="1" applyAlignment="1">
      <alignment horizontal="justify" vertical="top"/>
    </xf>
    <xf numFmtId="1" fontId="6" fillId="0" borderId="0" xfId="0" applyNumberFormat="1" applyFont="1" applyFill="1" applyBorder="1" applyAlignment="1">
      <alignment horizontal="center"/>
    </xf>
    <xf numFmtId="3" fontId="5" fillId="32" borderId="1" xfId="0" applyNumberFormat="1" applyFont="1" applyFill="1" applyBorder="1" applyAlignment="1">
      <alignment horizontal="center" vertical="top"/>
    </xf>
    <xf numFmtId="49" fontId="5" fillId="32" borderId="1" xfId="0" applyNumberFormat="1" applyFont="1" applyFill="1" applyBorder="1" applyAlignment="1">
      <alignment horizontal="justify" vertical="top" wrapText="1"/>
    </xf>
    <xf numFmtId="0" fontId="5" fillId="32" borderId="8" xfId="0" applyFont="1" applyFill="1" applyBorder="1" applyAlignment="1">
      <alignment vertical="top" wrapText="1"/>
    </xf>
    <xf numFmtId="0" fontId="28" fillId="32" borderId="0" xfId="0" applyFont="1" applyFill="1" applyBorder="1"/>
    <xf numFmtId="0" fontId="27" fillId="33" borderId="7" xfId="0" applyFont="1" applyFill="1" applyBorder="1" applyAlignment="1">
      <alignment horizontal="center" vertical="center" wrapText="1"/>
    </xf>
    <xf numFmtId="1" fontId="27" fillId="33" borderId="7" xfId="32" applyNumberFormat="1" applyFont="1" applyFill="1" applyBorder="1" applyAlignment="1">
      <alignment horizontal="center" vertical="center" wrapText="1"/>
    </xf>
    <xf numFmtId="166" fontId="5" fillId="32" borderId="1" xfId="32" applyNumberFormat="1" applyFont="1" applyFill="1" applyBorder="1" applyAlignment="1" applyProtection="1">
      <alignment horizontal="left" vertical="top" wrapText="1"/>
    </xf>
    <xf numFmtId="167" fontId="26" fillId="32" borderId="1" xfId="0" applyNumberFormat="1" applyFont="1" applyFill="1" applyBorder="1" applyAlignment="1" applyProtection="1">
      <alignment horizontal="center" vertical="top" wrapText="1"/>
    </xf>
    <xf numFmtId="166" fontId="5" fillId="32" borderId="1" xfId="33" applyNumberFormat="1" applyFont="1" applyFill="1" applyBorder="1" applyAlignment="1">
      <alignment horizontal="right" vertical="top"/>
    </xf>
    <xf numFmtId="0" fontId="5" fillId="32" borderId="1" xfId="0" applyNumberFormat="1" applyFont="1" applyFill="1" applyBorder="1" applyAlignment="1" applyProtection="1">
      <alignment horizontal="left" vertical="top" wrapText="1"/>
    </xf>
    <xf numFmtId="165" fontId="6" fillId="32" borderId="0" xfId="0" applyNumberFormat="1" applyFont="1" applyFill="1" applyBorder="1" applyAlignment="1">
      <alignment horizontal="center" vertical="top"/>
    </xf>
    <xf numFmtId="0" fontId="6" fillId="32" borderId="1" xfId="0" applyFont="1" applyFill="1" applyBorder="1" applyAlignment="1">
      <alignment horizontal="center" vertical="top"/>
    </xf>
    <xf numFmtId="0" fontId="5" fillId="32" borderId="1" xfId="0" applyFont="1" applyFill="1" applyBorder="1" applyAlignment="1">
      <alignment horizontal="center" vertical="top"/>
    </xf>
    <xf numFmtId="0" fontId="6" fillId="0" borderId="0" xfId="0" applyFont="1" applyBorder="1" applyAlignment="1">
      <alignment horizontal="justify" vertical="center" wrapText="1"/>
    </xf>
    <xf numFmtId="167" fontId="5" fillId="32" borderId="1" xfId="0" applyNumberFormat="1" applyFont="1" applyFill="1" applyBorder="1" applyAlignment="1" applyProtection="1">
      <alignment horizontal="justify" vertical="top" wrapText="1"/>
      <protection locked="0"/>
    </xf>
    <xf numFmtId="167" fontId="6" fillId="0" borderId="0" xfId="0" applyNumberFormat="1" applyFont="1" applyFill="1" applyBorder="1" applyAlignment="1">
      <alignment horizontal="center" vertical="top"/>
    </xf>
    <xf numFmtId="166" fontId="5" fillId="32" borderId="1" xfId="33" applyNumberFormat="1" applyFont="1" applyFill="1" applyBorder="1" applyAlignment="1" applyProtection="1">
      <alignment horizontal="right" vertical="top" wrapText="1"/>
    </xf>
    <xf numFmtId="1" fontId="5" fillId="32" borderId="1" xfId="33" applyNumberFormat="1" applyFont="1" applyFill="1" applyBorder="1" applyAlignment="1" applyProtection="1">
      <alignment horizontal="right" vertical="top" wrapText="1"/>
    </xf>
    <xf numFmtId="0" fontId="0" fillId="32" borderId="1" xfId="0" applyFill="1" applyBorder="1" applyAlignment="1">
      <alignment vertical="top" wrapText="1"/>
    </xf>
    <xf numFmtId="0" fontId="6" fillId="0" borderId="1" xfId="0" applyFont="1" applyBorder="1"/>
    <xf numFmtId="0" fontId="31" fillId="0" borderId="1" xfId="49" applyFont="1" applyBorder="1" applyAlignment="1">
      <alignment vertical="top" wrapText="1"/>
    </xf>
    <xf numFmtId="0" fontId="31" fillId="0" borderId="1" xfId="49" applyFont="1" applyBorder="1" applyAlignment="1">
      <alignment horizontal="center" vertical="top" wrapText="1"/>
    </xf>
    <xf numFmtId="0" fontId="5" fillId="32" borderId="1" xfId="0" applyNumberFormat="1" applyFont="1" applyFill="1" applyBorder="1" applyAlignment="1" applyProtection="1">
      <alignment horizontal="right" vertical="top" wrapText="1"/>
    </xf>
    <xf numFmtId="0" fontId="5" fillId="32" borderId="1" xfId="0" applyFont="1" applyFill="1" applyBorder="1" applyAlignment="1" applyProtection="1">
      <alignment horizontal="center" vertical="top" wrapText="1"/>
    </xf>
    <xf numFmtId="166" fontId="5" fillId="32" borderId="1" xfId="32" applyNumberFormat="1" applyFont="1" applyFill="1" applyBorder="1" applyAlignment="1">
      <alignment horizontal="right" vertical="top"/>
    </xf>
    <xf numFmtId="0" fontId="5" fillId="32" borderId="7" xfId="0" applyFont="1" applyFill="1" applyBorder="1" applyAlignment="1">
      <alignment horizontal="justify" vertical="top" wrapText="1"/>
    </xf>
    <xf numFmtId="0" fontId="31" fillId="32" borderId="1" xfId="0" applyFont="1" applyFill="1" applyBorder="1" applyAlignment="1">
      <alignment vertical="top"/>
    </xf>
    <xf numFmtId="0" fontId="0" fillId="32" borderId="1" xfId="0" applyFill="1" applyBorder="1" applyAlignment="1">
      <alignment horizontal="right" vertical="top"/>
    </xf>
    <xf numFmtId="1" fontId="5" fillId="32" borderId="1" xfId="0" applyNumberFormat="1" applyFont="1" applyFill="1" applyBorder="1" applyAlignment="1" applyProtection="1">
      <alignment horizontal="center" vertical="top" wrapText="1"/>
    </xf>
    <xf numFmtId="0" fontId="5" fillId="32" borderId="1" xfId="0" applyFont="1" applyFill="1" applyBorder="1" applyAlignment="1" applyProtection="1">
      <alignment horizontal="right" vertical="top"/>
      <protection locked="0"/>
    </xf>
    <xf numFmtId="0" fontId="0" fillId="32" borderId="1" xfId="0" applyFill="1" applyBorder="1" applyAlignment="1" applyProtection="1">
      <alignment horizontal="center" vertical="top"/>
      <protection locked="0"/>
    </xf>
    <xf numFmtId="0" fontId="5" fillId="32" borderId="1" xfId="0" applyFont="1" applyFill="1" applyBorder="1" applyAlignment="1" applyProtection="1">
      <alignment horizontal="center" vertical="top"/>
      <protection locked="0"/>
    </xf>
    <xf numFmtId="167" fontId="6" fillId="32" borderId="1" xfId="0" applyNumberFormat="1" applyFont="1" applyFill="1" applyBorder="1" applyAlignment="1" applyProtection="1">
      <alignment horizontal="center" vertical="top" wrapText="1"/>
    </xf>
    <xf numFmtId="0" fontId="0" fillId="32" borderId="1" xfId="0" applyFill="1" applyBorder="1" applyAlignment="1">
      <alignment horizontal="center" vertical="top"/>
    </xf>
    <xf numFmtId="0" fontId="29" fillId="32" borderId="1" xfId="0" applyFont="1" applyFill="1" applyBorder="1" applyAlignment="1">
      <alignment horizontal="center" vertical="top" wrapText="1"/>
    </xf>
    <xf numFmtId="49" fontId="5" fillId="32" borderId="1" xfId="0" applyNumberFormat="1" applyFont="1" applyFill="1" applyBorder="1" applyAlignment="1">
      <alignment horizontal="center" vertical="top" wrapText="1"/>
    </xf>
    <xf numFmtId="49" fontId="5" fillId="32" borderId="11" xfId="0" applyNumberFormat="1" applyFont="1" applyFill="1" applyBorder="1" applyAlignment="1">
      <alignment horizontal="justify" vertical="top" wrapText="1"/>
    </xf>
    <xf numFmtId="0" fontId="32" fillId="32" borderId="1" xfId="36" applyFont="1" applyFill="1" applyBorder="1" applyAlignment="1">
      <alignment horizontal="justify" vertical="top"/>
    </xf>
    <xf numFmtId="167" fontId="5" fillId="32" borderId="1" xfId="0" applyNumberFormat="1" applyFont="1" applyFill="1" applyBorder="1" applyAlignment="1" applyProtection="1">
      <alignment horizontal="left" vertical="top" wrapText="1"/>
    </xf>
    <xf numFmtId="0" fontId="5" fillId="32" borderId="1" xfId="0" applyFont="1" applyFill="1" applyBorder="1" applyAlignment="1" applyProtection="1">
      <alignment horizontal="justify" vertical="top" wrapText="1"/>
    </xf>
    <xf numFmtId="0" fontId="5" fillId="32" borderId="1" xfId="0" applyFont="1" applyFill="1" applyBorder="1" applyAlignment="1" applyProtection="1">
      <alignment vertical="top"/>
      <protection locked="0"/>
    </xf>
    <xf numFmtId="0" fontId="5" fillId="32" borderId="1" xfId="0" applyFont="1" applyFill="1" applyBorder="1" applyAlignment="1" applyProtection="1">
      <alignment horizontal="center" vertical="top" wrapText="1"/>
      <protection locked="0"/>
    </xf>
    <xf numFmtId="0" fontId="1" fillId="32" borderId="1" xfId="48" applyFont="1" applyFill="1" applyBorder="1" applyAlignment="1">
      <alignment vertical="top" wrapText="1"/>
    </xf>
    <xf numFmtId="0" fontId="5" fillId="32" borderId="1" xfId="0" applyNumberFormat="1" applyFont="1" applyFill="1" applyBorder="1" applyAlignment="1">
      <alignment horizontal="justify" vertical="top" wrapText="1"/>
    </xf>
    <xf numFmtId="0" fontId="5" fillId="32" borderId="1" xfId="0" applyFont="1" applyFill="1" applyBorder="1" applyAlignment="1" applyProtection="1">
      <alignment horizontal="justify" vertical="top"/>
      <protection locked="0"/>
    </xf>
    <xf numFmtId="0" fontId="5" fillId="32" borderId="1" xfId="0" applyNumberFormat="1" applyFont="1" applyFill="1" applyBorder="1" applyAlignment="1">
      <alignment horizontal="center" vertical="top" wrapText="1"/>
    </xf>
    <xf numFmtId="0" fontId="1" fillId="32" borderId="1" xfId="48" applyFont="1" applyFill="1" applyBorder="1" applyAlignment="1">
      <alignment horizontal="center" vertical="top" wrapText="1"/>
    </xf>
    <xf numFmtId="0" fontId="5" fillId="32" borderId="1" xfId="35" applyNumberFormat="1" applyFont="1" applyFill="1" applyBorder="1" applyAlignment="1">
      <alignment horizontal="center" vertical="top" wrapText="1"/>
    </xf>
    <xf numFmtId="0" fontId="5" fillId="32" borderId="1" xfId="0" applyFont="1" applyFill="1" applyBorder="1" applyAlignment="1" applyProtection="1">
      <alignment horizontal="left" vertical="top" wrapText="1"/>
    </xf>
    <xf numFmtId="168" fontId="5" fillId="32" borderId="1" xfId="32" applyNumberFormat="1" applyFont="1" applyFill="1" applyBorder="1" applyAlignment="1" applyProtection="1">
      <alignment horizontal="center" vertical="top" wrapText="1"/>
    </xf>
    <xf numFmtId="0" fontId="29" fillId="37" borderId="1" xfId="0" applyFont="1" applyFill="1" applyBorder="1" applyAlignment="1">
      <alignment horizontal="center" vertical="top" wrapText="1"/>
    </xf>
    <xf numFmtId="166" fontId="29" fillId="37" borderId="1" xfId="32" applyNumberFormat="1" applyFont="1" applyFill="1" applyBorder="1" applyAlignment="1" applyProtection="1">
      <alignment horizontal="center" vertical="top" wrapText="1"/>
    </xf>
    <xf numFmtId="0" fontId="5" fillId="32" borderId="11" xfId="0" applyFont="1" applyFill="1" applyBorder="1" applyAlignment="1" applyProtection="1">
      <alignment horizontal="left" vertical="top" wrapText="1"/>
    </xf>
    <xf numFmtId="4" fontId="6" fillId="32" borderId="1" xfId="0" applyNumberFormat="1" applyFont="1" applyFill="1" applyBorder="1" applyAlignment="1" applyProtection="1">
      <alignment horizontal="justify" vertical="top" wrapText="1"/>
    </xf>
    <xf numFmtId="1" fontId="6" fillId="32" borderId="1" xfId="32" applyNumberFormat="1" applyFont="1" applyFill="1" applyBorder="1" applyAlignment="1" applyProtection="1">
      <alignment horizontal="right" vertical="top" wrapText="1"/>
    </xf>
    <xf numFmtId="167" fontId="5" fillId="32" borderId="1" xfId="0" applyNumberFormat="1" applyFont="1" applyFill="1" applyBorder="1" applyAlignment="1" applyProtection="1">
      <alignment horizontal="justify" vertical="top" wrapText="1"/>
    </xf>
    <xf numFmtId="0" fontId="27" fillId="33" borderId="1" xfId="0" applyFont="1" applyFill="1" applyBorder="1" applyAlignment="1" applyProtection="1">
      <alignment horizontal="center" vertical="center" wrapText="1"/>
      <protection locked="0"/>
    </xf>
    <xf numFmtId="0" fontId="27" fillId="33" borderId="7" xfId="0" applyFont="1" applyFill="1" applyBorder="1" applyAlignment="1" applyProtection="1">
      <alignment horizontal="center" vertical="center" wrapText="1"/>
      <protection locked="0"/>
    </xf>
    <xf numFmtId="167" fontId="27" fillId="33" borderId="7" xfId="0" applyNumberFormat="1" applyFont="1" applyFill="1" applyBorder="1" applyAlignment="1" applyProtection="1">
      <alignment horizontal="center" vertical="center" wrapText="1"/>
      <protection locked="0"/>
    </xf>
    <xf numFmtId="167" fontId="27" fillId="33" borderId="11" xfId="0" applyNumberFormat="1" applyFont="1" applyFill="1" applyBorder="1" applyAlignment="1" applyProtection="1">
      <alignment horizontal="center" vertical="center" wrapText="1"/>
      <protection locked="0"/>
    </xf>
    <xf numFmtId="0" fontId="30" fillId="36" borderId="7" xfId="0" applyFont="1" applyFill="1" applyBorder="1" applyAlignment="1">
      <alignment horizontal="center" vertical="center" wrapText="1"/>
    </xf>
    <xf numFmtId="0" fontId="30" fillId="36" borderId="11" xfId="0" applyFont="1" applyFill="1" applyBorder="1" applyAlignment="1">
      <alignment horizontal="center" vertical="center" wrapText="1"/>
    </xf>
    <xf numFmtId="166" fontId="27" fillId="34" borderId="1" xfId="32" applyNumberFormat="1" applyFont="1" applyFill="1" applyBorder="1" applyAlignment="1" applyProtection="1">
      <alignment horizontal="center" vertical="center" wrapText="1"/>
      <protection locked="0"/>
    </xf>
    <xf numFmtId="166" fontId="27" fillId="34" borderId="7" xfId="32" applyNumberFormat="1" applyFont="1" applyFill="1" applyBorder="1" applyAlignment="1" applyProtection="1">
      <alignment horizontal="center" vertical="center" wrapText="1"/>
      <protection locked="0"/>
    </xf>
    <xf numFmtId="166" fontId="27" fillId="33" borderId="1" xfId="32" applyNumberFormat="1" applyFont="1" applyFill="1" applyBorder="1" applyAlignment="1" applyProtection="1">
      <alignment horizontal="center" vertical="center" wrapText="1"/>
      <protection locked="0"/>
    </xf>
    <xf numFmtId="166" fontId="27" fillId="33" borderId="7" xfId="32" applyNumberFormat="1" applyFont="1" applyFill="1" applyBorder="1" applyAlignment="1" applyProtection="1">
      <alignment horizontal="center" vertical="center" wrapText="1"/>
      <protection locked="0"/>
    </xf>
    <xf numFmtId="1" fontId="27" fillId="33" borderId="9" xfId="32" applyNumberFormat="1" applyFont="1" applyFill="1" applyBorder="1" applyAlignment="1">
      <alignment horizontal="center" vertical="center" wrapText="1"/>
    </xf>
    <xf numFmtId="1" fontId="27" fillId="33" borderId="12" xfId="32" applyNumberFormat="1" applyFont="1" applyFill="1" applyBorder="1" applyAlignment="1">
      <alignment horizontal="center" vertical="center" wrapText="1"/>
    </xf>
    <xf numFmtId="1" fontId="27" fillId="33" borderId="8" xfId="32" applyNumberFormat="1" applyFont="1" applyFill="1" applyBorder="1" applyAlignment="1">
      <alignment horizontal="center" vertical="center" wrapText="1"/>
    </xf>
    <xf numFmtId="167" fontId="27" fillId="35" borderId="7" xfId="0" applyNumberFormat="1" applyFont="1" applyFill="1" applyBorder="1" applyAlignment="1" applyProtection="1">
      <alignment horizontal="center" vertical="center" wrapText="1"/>
      <protection locked="0"/>
    </xf>
    <xf numFmtId="167" fontId="27" fillId="35" borderId="10" xfId="0" applyNumberFormat="1" applyFont="1" applyFill="1" applyBorder="1" applyAlignment="1" applyProtection="1">
      <alignment horizontal="center" vertical="center" wrapText="1"/>
      <protection locked="0"/>
    </xf>
    <xf numFmtId="1" fontId="27" fillId="33" borderId="1" xfId="0" applyNumberFormat="1" applyFont="1" applyFill="1" applyBorder="1" applyAlignment="1" applyProtection="1">
      <alignment horizontal="center" vertical="center" wrapText="1"/>
      <protection locked="0"/>
    </xf>
    <xf numFmtId="1" fontId="27" fillId="33" borderId="7" xfId="0" applyNumberFormat="1" applyFont="1" applyFill="1" applyBorder="1" applyAlignment="1" applyProtection="1">
      <alignment horizontal="center" vertical="center" wrapText="1"/>
      <protection locked="0"/>
    </xf>
    <xf numFmtId="0" fontId="27" fillId="33" borderId="7" xfId="0" applyFont="1" applyFill="1" applyBorder="1" applyAlignment="1" applyProtection="1">
      <alignment horizontal="justify" vertical="center" wrapText="1"/>
      <protection locked="0"/>
    </xf>
    <xf numFmtId="0" fontId="27" fillId="33" borderId="11" xfId="0" applyFont="1" applyFill="1" applyBorder="1" applyAlignment="1" applyProtection="1">
      <alignment horizontal="justify" vertical="center" wrapText="1"/>
      <protection locked="0"/>
    </xf>
    <xf numFmtId="0" fontId="27" fillId="33" borderId="11"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1" xfId="0" applyFont="1" applyBorder="1" applyAlignment="1">
      <alignment horizontal="center" vertical="center" wrapText="1"/>
    </xf>
    <xf numFmtId="167" fontId="8" fillId="0" borderId="21" xfId="0" applyNumberFormat="1" applyFont="1" applyBorder="1" applyAlignment="1">
      <alignment horizontal="center" vertical="center" wrapText="1"/>
    </xf>
    <xf numFmtId="0" fontId="8" fillId="32" borderId="21"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167" fontId="9" fillId="0" borderId="5" xfId="0" applyNumberFormat="1" applyFont="1" applyBorder="1" applyAlignment="1">
      <alignment horizontal="left" vertical="center" wrapText="1"/>
    </xf>
    <xf numFmtId="0" fontId="9" fillId="32" borderId="5" xfId="0" applyFont="1" applyFill="1" applyBorder="1" applyAlignment="1">
      <alignment horizontal="left" vertical="center" wrapText="1"/>
    </xf>
    <xf numFmtId="0" fontId="9" fillId="0" borderId="6" xfId="0" applyFont="1" applyBorder="1" applyAlignment="1">
      <alignment horizontal="left" vertical="center" wrapText="1"/>
    </xf>
    <xf numFmtId="0" fontId="27" fillId="33" borderId="9" xfId="0" applyFont="1" applyFill="1" applyBorder="1" applyAlignment="1">
      <alignment horizontal="center" vertical="center" wrapText="1"/>
    </xf>
    <xf numFmtId="0" fontId="27" fillId="33" borderId="8" xfId="0" applyFont="1" applyFill="1" applyBorder="1" applyAlignment="1">
      <alignment horizontal="center" vertical="center" wrapText="1"/>
    </xf>
    <xf numFmtId="0" fontId="27" fillId="35" borderId="1" xfId="0" applyFont="1" applyFill="1" applyBorder="1" applyAlignment="1" applyProtection="1">
      <alignment horizontal="center" vertical="center" wrapText="1"/>
      <protection locked="0"/>
    </xf>
    <xf numFmtId="0" fontId="27" fillId="35" borderId="7" xfId="0" applyFont="1" applyFill="1" applyBorder="1" applyAlignment="1" applyProtection="1">
      <alignment horizontal="center" vertical="center" wrapText="1"/>
      <protection locked="0"/>
    </xf>
  </cellXfs>
  <cellStyles count="5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52"/>
    <cellStyle name="Incorrecto" xfId="31" builtinId="27" customBuiltin="1"/>
    <cellStyle name="Millares" xfId="32" builtinId="3"/>
    <cellStyle name="Millares 2" xfId="33"/>
    <cellStyle name="Millares 2 2" xfId="51"/>
    <cellStyle name="Millares 3" xfId="50"/>
    <cellStyle name="Millares 5" xfId="46"/>
    <cellStyle name="Neutral" xfId="34" builtinId="28" customBuiltin="1"/>
    <cellStyle name="Normal" xfId="0" builtinId="0" customBuiltin="1"/>
    <cellStyle name="Normal 2" xfId="35"/>
    <cellStyle name="Normal 3" xfId="48"/>
    <cellStyle name="Normal 4" xfId="49"/>
    <cellStyle name="Normal 6" xfId="47"/>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75411</xdr:colOff>
      <xdr:row>0</xdr:row>
      <xdr:rowOff>67470</xdr:rowOff>
    </xdr:from>
    <xdr:to>
      <xdr:col>1</xdr:col>
      <xdr:colOff>416718</xdr:colOff>
      <xdr:row>1</xdr:row>
      <xdr:rowOff>309829</xdr:rowOff>
    </xdr:to>
    <xdr:pic>
      <xdr:nvPicPr>
        <xdr:cNvPr id="3"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11" y="67470"/>
          <a:ext cx="1179507" cy="804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willkrac@gmail.com" TargetMode="External"/><Relationship Id="rId3" Type="http://schemas.openxmlformats.org/officeDocument/2006/relationships/hyperlink" Target="mailto:cesargespinosa@gmail.com" TargetMode="External"/><Relationship Id="rId7" Type="http://schemas.openxmlformats.org/officeDocument/2006/relationships/hyperlink" Target="mailto:luzh667@gmail.com" TargetMode="External"/><Relationship Id="rId12" Type="http://schemas.openxmlformats.org/officeDocument/2006/relationships/drawing" Target="../drawings/drawing1.xml"/><Relationship Id="rId2" Type="http://schemas.openxmlformats.org/officeDocument/2006/relationships/hyperlink" Target="mailto:yazminaraujo@hotmail.com" TargetMode="External"/><Relationship Id="rId1" Type="http://schemas.openxmlformats.org/officeDocument/2006/relationships/hyperlink" Target="mailto:wruizorejuela@gmail.com" TargetMode="External"/><Relationship Id="rId6" Type="http://schemas.openxmlformats.org/officeDocument/2006/relationships/hyperlink" Target="mailto:cesargespinosa@gmail.com" TargetMode="External"/><Relationship Id="rId11" Type="http://schemas.openxmlformats.org/officeDocument/2006/relationships/printerSettings" Target="../printerSettings/printerSettings1.bin"/><Relationship Id="rId5" Type="http://schemas.openxmlformats.org/officeDocument/2006/relationships/hyperlink" Target="mailto:luzh667@gmail.com" TargetMode="External"/><Relationship Id="rId10" Type="http://schemas.openxmlformats.org/officeDocument/2006/relationships/hyperlink" Target="mailto:totisforero@hotmail.com" TargetMode="External"/><Relationship Id="rId4" Type="http://schemas.openxmlformats.org/officeDocument/2006/relationships/hyperlink" Target="mailto:vivi-ana96@hotmail.com" TargetMode="External"/><Relationship Id="rId9" Type="http://schemas.openxmlformats.org/officeDocument/2006/relationships/hyperlink" Target="mailto:familigina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0"/>
  </sheetPr>
  <dimension ref="A1:AI26"/>
  <sheetViews>
    <sheetView showGridLines="0" tabSelected="1" view="pageBreakPreview" zoomScale="90" zoomScaleNormal="44" zoomScaleSheetLayoutView="90" workbookViewId="0">
      <pane xSplit="1" ySplit="4" topLeftCell="B21" activePane="bottomRight" state="frozen"/>
      <selection pane="topRight" activeCell="B1" sqref="B1"/>
      <selection pane="bottomLeft" activeCell="A5" sqref="A5"/>
      <selection pane="bottomRight" activeCell="AA26" sqref="AA26"/>
    </sheetView>
  </sheetViews>
  <sheetFormatPr baseColWidth="10" defaultRowHeight="12" x14ac:dyDescent="0.2"/>
  <cols>
    <col min="1" max="1" width="12.5703125" style="2" customWidth="1"/>
    <col min="2" max="2" width="15.140625" style="3" customWidth="1"/>
    <col min="3" max="3" width="46.28515625" style="22" customWidth="1"/>
    <col min="4" max="4" width="15.42578125" style="22" customWidth="1"/>
    <col min="5" max="5" width="14.140625" style="3" customWidth="1"/>
    <col min="6" max="6" width="14.7109375" style="9" customWidth="1"/>
    <col min="7" max="7" width="12.7109375" style="9" customWidth="1"/>
    <col min="8" max="8" width="12.140625" style="4" customWidth="1"/>
    <col min="9" max="9" width="4" style="6" customWidth="1"/>
    <col min="10" max="12" width="13.28515625" style="6" hidden="1" customWidth="1"/>
    <col min="13" max="13" width="21" style="6" hidden="1" customWidth="1"/>
    <col min="14" max="14" width="13.28515625" style="6" hidden="1" customWidth="1"/>
    <col min="15" max="15" width="41.7109375" style="6" hidden="1" customWidth="1"/>
    <col min="16" max="18" width="13.28515625" style="6" hidden="1" customWidth="1"/>
    <col min="19" max="19" width="15.140625" style="5" customWidth="1"/>
    <col min="20" max="20" width="12.140625" style="7" customWidth="1"/>
    <col min="21" max="21" width="11.28515625" style="30" customWidth="1"/>
    <col min="22" max="22" width="12.7109375" style="8" customWidth="1"/>
    <col min="23" max="23" width="12.7109375" style="46" customWidth="1"/>
    <col min="24" max="24" width="11.85546875" style="8" bestFit="1" customWidth="1"/>
    <col min="25" max="25" width="12.5703125" style="8" customWidth="1"/>
    <col min="26" max="26" width="14.5703125" style="8" customWidth="1"/>
    <col min="27" max="27" width="15.7109375" style="8" customWidth="1"/>
    <col min="28" max="28" width="12.85546875" style="41" customWidth="1"/>
    <col min="29" max="29" width="16.85546875" style="41" customWidth="1"/>
    <col min="30" max="30" width="16.42578125" style="27" customWidth="1"/>
    <col min="31" max="31" width="14.5703125" style="27" customWidth="1"/>
    <col min="32" max="32" width="16.85546875" style="2" customWidth="1"/>
    <col min="33" max="33" width="11.42578125" style="22"/>
    <col min="34" max="16384" width="11.42578125" style="2"/>
  </cols>
  <sheetData>
    <row r="1" spans="1:35" s="1" customFormat="1" ht="44.25" customHeight="1" x14ac:dyDescent="0.2">
      <c r="A1" s="107"/>
      <c r="B1" s="108"/>
      <c r="C1" s="111" t="s">
        <v>170</v>
      </c>
      <c r="D1" s="112"/>
      <c r="E1" s="112"/>
      <c r="F1" s="112"/>
      <c r="G1" s="112"/>
      <c r="H1" s="112"/>
      <c r="I1" s="112"/>
      <c r="J1" s="112"/>
      <c r="K1" s="112"/>
      <c r="L1" s="112"/>
      <c r="M1" s="112"/>
      <c r="N1" s="112"/>
      <c r="O1" s="112"/>
      <c r="P1" s="112"/>
      <c r="Q1" s="112"/>
      <c r="R1" s="112"/>
      <c r="S1" s="112"/>
      <c r="T1" s="112"/>
      <c r="U1" s="112"/>
      <c r="V1" s="112"/>
      <c r="W1" s="113"/>
      <c r="X1" s="112"/>
      <c r="Y1" s="112"/>
      <c r="Z1" s="112"/>
      <c r="AA1" s="112"/>
      <c r="AB1" s="114"/>
      <c r="AC1" s="114"/>
      <c r="AD1" s="114"/>
      <c r="AE1" s="114"/>
      <c r="AF1" s="115"/>
      <c r="AG1" s="44"/>
      <c r="AH1" s="44"/>
      <c r="AI1" s="44"/>
    </row>
    <row r="2" spans="1:35" s="1" customFormat="1" ht="29.25" customHeight="1" x14ac:dyDescent="0.2">
      <c r="A2" s="109"/>
      <c r="B2" s="110"/>
      <c r="C2" s="116"/>
      <c r="D2" s="117"/>
      <c r="E2" s="117"/>
      <c r="F2" s="117"/>
      <c r="G2" s="117"/>
      <c r="H2" s="117"/>
      <c r="I2" s="117"/>
      <c r="J2" s="117"/>
      <c r="K2" s="117"/>
      <c r="L2" s="117"/>
      <c r="M2" s="117"/>
      <c r="N2" s="117"/>
      <c r="O2" s="117"/>
      <c r="P2" s="117"/>
      <c r="Q2" s="117"/>
      <c r="R2" s="117"/>
      <c r="S2" s="117"/>
      <c r="T2" s="117"/>
      <c r="U2" s="117"/>
      <c r="V2" s="117"/>
      <c r="W2" s="118"/>
      <c r="X2" s="117"/>
      <c r="Y2" s="117"/>
      <c r="Z2" s="117"/>
      <c r="AA2" s="117"/>
      <c r="AB2" s="119"/>
      <c r="AC2" s="119"/>
      <c r="AD2" s="119"/>
      <c r="AE2" s="119"/>
      <c r="AF2" s="120"/>
      <c r="AG2" s="44"/>
      <c r="AH2" s="44"/>
      <c r="AI2" s="44"/>
    </row>
    <row r="3" spans="1:35" s="34" customFormat="1" ht="21" customHeight="1" x14ac:dyDescent="0.2">
      <c r="A3" s="95" t="s">
        <v>1</v>
      </c>
      <c r="B3" s="93" t="s">
        <v>13</v>
      </c>
      <c r="C3" s="95" t="s">
        <v>5</v>
      </c>
      <c r="D3" s="95" t="s">
        <v>0</v>
      </c>
      <c r="E3" s="93" t="s">
        <v>4</v>
      </c>
      <c r="F3" s="95" t="s">
        <v>3</v>
      </c>
      <c r="G3" s="97" t="s">
        <v>9</v>
      </c>
      <c r="H3" s="98"/>
      <c r="I3" s="99"/>
      <c r="J3" s="91" t="s">
        <v>50</v>
      </c>
      <c r="K3" s="91" t="s">
        <v>51</v>
      </c>
      <c r="L3" s="91" t="s">
        <v>52</v>
      </c>
      <c r="M3" s="91" t="s">
        <v>53</v>
      </c>
      <c r="N3" s="91" t="s">
        <v>54</v>
      </c>
      <c r="O3" s="91" t="s">
        <v>55</v>
      </c>
      <c r="P3" s="91" t="s">
        <v>56</v>
      </c>
      <c r="Q3" s="91" t="s">
        <v>57</v>
      </c>
      <c r="R3" s="91" t="s">
        <v>58</v>
      </c>
      <c r="S3" s="100" t="s">
        <v>2</v>
      </c>
      <c r="T3" s="87" t="s">
        <v>10</v>
      </c>
      <c r="U3" s="102" t="s">
        <v>11</v>
      </c>
      <c r="V3" s="87" t="s">
        <v>25</v>
      </c>
      <c r="W3" s="89" t="s">
        <v>36</v>
      </c>
      <c r="X3" s="88" t="s">
        <v>26</v>
      </c>
      <c r="Y3" s="87" t="s">
        <v>27</v>
      </c>
      <c r="Z3" s="88" t="s">
        <v>30</v>
      </c>
      <c r="AA3" s="123" t="s">
        <v>28</v>
      </c>
      <c r="AB3" s="87" t="s">
        <v>35</v>
      </c>
      <c r="AC3" s="87" t="s">
        <v>29</v>
      </c>
      <c r="AD3" s="121" t="s">
        <v>12</v>
      </c>
      <c r="AE3" s="122"/>
      <c r="AF3" s="88" t="s">
        <v>21</v>
      </c>
      <c r="AG3" s="104" t="s">
        <v>32</v>
      </c>
      <c r="AH3" s="104" t="s">
        <v>31</v>
      </c>
      <c r="AI3" s="104" t="s">
        <v>37</v>
      </c>
    </row>
    <row r="4" spans="1:35" s="34" customFormat="1" ht="48.75" customHeight="1" x14ac:dyDescent="0.2">
      <c r="A4" s="96"/>
      <c r="B4" s="94"/>
      <c r="C4" s="96"/>
      <c r="D4" s="96"/>
      <c r="E4" s="94"/>
      <c r="F4" s="96"/>
      <c r="G4" s="35" t="s">
        <v>7</v>
      </c>
      <c r="H4" s="36" t="s">
        <v>8</v>
      </c>
      <c r="I4" s="36" t="s">
        <v>6</v>
      </c>
      <c r="J4" s="92"/>
      <c r="K4" s="92"/>
      <c r="L4" s="92"/>
      <c r="M4" s="92"/>
      <c r="N4" s="92"/>
      <c r="O4" s="92"/>
      <c r="P4" s="92"/>
      <c r="Q4" s="92"/>
      <c r="R4" s="92"/>
      <c r="S4" s="101"/>
      <c r="T4" s="88"/>
      <c r="U4" s="103"/>
      <c r="V4" s="88"/>
      <c r="W4" s="90"/>
      <c r="X4" s="106"/>
      <c r="Y4" s="88"/>
      <c r="Z4" s="106"/>
      <c r="AA4" s="124"/>
      <c r="AB4" s="88"/>
      <c r="AC4" s="88"/>
      <c r="AD4" s="35" t="s">
        <v>7</v>
      </c>
      <c r="AE4" s="35" t="s">
        <v>20</v>
      </c>
      <c r="AF4" s="106"/>
      <c r="AG4" s="105"/>
      <c r="AH4" s="105"/>
      <c r="AI4" s="105"/>
    </row>
    <row r="5" spans="1:35" ht="175.5" customHeight="1" x14ac:dyDescent="0.2">
      <c r="A5" s="19">
        <v>1</v>
      </c>
      <c r="B5" s="40" t="s">
        <v>38</v>
      </c>
      <c r="C5" s="24" t="s">
        <v>41</v>
      </c>
      <c r="D5" s="11" t="s">
        <v>14</v>
      </c>
      <c r="E5" s="13" t="s">
        <v>179</v>
      </c>
      <c r="F5" s="39">
        <v>40000000</v>
      </c>
      <c r="G5" s="33" t="s">
        <v>44</v>
      </c>
      <c r="H5" s="48">
        <v>16739501</v>
      </c>
      <c r="I5" s="31">
        <v>1</v>
      </c>
      <c r="J5" s="31" t="s">
        <v>59</v>
      </c>
      <c r="K5" s="31" t="s">
        <v>60</v>
      </c>
      <c r="L5" s="31" t="s">
        <v>61</v>
      </c>
      <c r="M5" s="51" t="s">
        <v>65</v>
      </c>
      <c r="N5" s="52" t="s">
        <v>64</v>
      </c>
      <c r="O5" s="24" t="s">
        <v>71</v>
      </c>
      <c r="P5" s="23" t="s">
        <v>69</v>
      </c>
      <c r="Q5" s="24" t="s">
        <v>67</v>
      </c>
      <c r="R5" s="53">
        <v>2446607</v>
      </c>
      <c r="S5" s="14">
        <v>42401</v>
      </c>
      <c r="T5" s="14">
        <v>42402</v>
      </c>
      <c r="U5" s="26">
        <v>150</v>
      </c>
      <c r="V5" s="14">
        <v>42552</v>
      </c>
      <c r="W5" s="38"/>
      <c r="X5" s="14"/>
      <c r="Y5" s="14">
        <f>V5</f>
        <v>42552</v>
      </c>
      <c r="Z5" s="15"/>
      <c r="AA5" s="10">
        <f>F5+Z5</f>
        <v>40000000</v>
      </c>
      <c r="AB5" s="43">
        <v>25</v>
      </c>
      <c r="AC5" s="49" t="s">
        <v>24</v>
      </c>
      <c r="AD5" s="23" t="s">
        <v>16</v>
      </c>
      <c r="AE5" s="23" t="s">
        <v>15</v>
      </c>
      <c r="AF5" s="11" t="s">
        <v>22</v>
      </c>
      <c r="AG5" s="25" t="s">
        <v>34</v>
      </c>
      <c r="AH5" s="45">
        <f>Y5</f>
        <v>42552</v>
      </c>
      <c r="AI5" s="50"/>
    </row>
    <row r="6" spans="1:35" s="27" customFormat="1" ht="159" customHeight="1" x14ac:dyDescent="0.2">
      <c r="A6" s="19">
        <v>2</v>
      </c>
      <c r="B6" s="40" t="s">
        <v>39</v>
      </c>
      <c r="C6" s="29" t="s">
        <v>49</v>
      </c>
      <c r="D6" s="11" t="s">
        <v>14</v>
      </c>
      <c r="E6" s="13" t="s">
        <v>43</v>
      </c>
      <c r="F6" s="39">
        <v>72351180</v>
      </c>
      <c r="G6" s="29" t="s">
        <v>19</v>
      </c>
      <c r="H6" s="48">
        <v>899999270</v>
      </c>
      <c r="I6" s="21">
        <v>1</v>
      </c>
      <c r="J6" s="31"/>
      <c r="K6" s="21"/>
      <c r="L6" s="21"/>
      <c r="M6" s="21"/>
      <c r="N6" s="21"/>
      <c r="O6" s="21"/>
      <c r="P6" s="21"/>
      <c r="Q6" s="21"/>
      <c r="R6" s="21"/>
      <c r="S6" s="14">
        <v>42401</v>
      </c>
      <c r="T6" s="14">
        <v>42403</v>
      </c>
      <c r="U6" s="26">
        <v>365</v>
      </c>
      <c r="V6" s="14">
        <v>42768</v>
      </c>
      <c r="W6" s="14"/>
      <c r="X6" s="14"/>
      <c r="Y6" s="14">
        <f t="shared" ref="Y6:Y25" si="0">V6</f>
        <v>42768</v>
      </c>
      <c r="Z6" s="15"/>
      <c r="AA6" s="10">
        <f t="shared" ref="AA6:AA25" si="1">F6+Z6</f>
        <v>72351180</v>
      </c>
      <c r="AB6" s="43">
        <v>28</v>
      </c>
      <c r="AC6" s="37" t="s">
        <v>23</v>
      </c>
      <c r="AD6" s="11" t="s">
        <v>18</v>
      </c>
      <c r="AE6" s="20" t="s">
        <v>17</v>
      </c>
      <c r="AF6" s="11" t="s">
        <v>22</v>
      </c>
      <c r="AG6" s="25" t="s">
        <v>33</v>
      </c>
      <c r="AH6" s="45">
        <f t="shared" ref="AH6:AH25" si="2">Y6</f>
        <v>42768</v>
      </c>
      <c r="AI6" s="15"/>
    </row>
    <row r="7" spans="1:35" s="27" customFormat="1" ht="153" customHeight="1" x14ac:dyDescent="0.2">
      <c r="A7" s="19">
        <v>3</v>
      </c>
      <c r="B7" s="40" t="s">
        <v>40</v>
      </c>
      <c r="C7" s="11" t="s">
        <v>42</v>
      </c>
      <c r="D7" s="11" t="s">
        <v>14</v>
      </c>
      <c r="E7" s="13" t="s">
        <v>179</v>
      </c>
      <c r="F7" s="47">
        <v>30000000</v>
      </c>
      <c r="G7" s="13" t="s">
        <v>45</v>
      </c>
      <c r="H7" s="48" t="s">
        <v>46</v>
      </c>
      <c r="I7" s="12">
        <v>9</v>
      </c>
      <c r="J7" s="31" t="s">
        <v>59</v>
      </c>
      <c r="K7" s="12" t="s">
        <v>62</v>
      </c>
      <c r="L7" s="12" t="s">
        <v>63</v>
      </c>
      <c r="M7" s="51" t="s">
        <v>66</v>
      </c>
      <c r="N7" s="52">
        <v>37</v>
      </c>
      <c r="O7" s="11" t="s">
        <v>72</v>
      </c>
      <c r="P7" s="23" t="s">
        <v>70</v>
      </c>
      <c r="Q7" s="24" t="s">
        <v>68</v>
      </c>
      <c r="R7" s="53">
        <v>2446607</v>
      </c>
      <c r="S7" s="14">
        <v>42402</v>
      </c>
      <c r="T7" s="14">
        <v>42405</v>
      </c>
      <c r="U7" s="42">
        <v>150</v>
      </c>
      <c r="V7" s="14">
        <v>42555</v>
      </c>
      <c r="W7" s="14"/>
      <c r="X7" s="86" t="s">
        <v>187</v>
      </c>
      <c r="Y7" s="14">
        <v>42563</v>
      </c>
      <c r="Z7" s="15"/>
      <c r="AA7" s="10">
        <f t="shared" si="1"/>
        <v>30000000</v>
      </c>
      <c r="AB7" s="43">
        <v>33</v>
      </c>
      <c r="AC7" s="49" t="s">
        <v>24</v>
      </c>
      <c r="AD7" s="17" t="s">
        <v>47</v>
      </c>
      <c r="AE7" s="23" t="s">
        <v>48</v>
      </c>
      <c r="AF7" s="11" t="s">
        <v>22</v>
      </c>
      <c r="AG7" s="25" t="s">
        <v>34</v>
      </c>
      <c r="AH7" s="45">
        <f t="shared" si="2"/>
        <v>42563</v>
      </c>
      <c r="AI7" s="15"/>
    </row>
    <row r="8" spans="1:35" s="27" customFormat="1" ht="51" x14ac:dyDescent="0.2">
      <c r="A8" s="19">
        <v>4</v>
      </c>
      <c r="B8" s="79" t="s">
        <v>165</v>
      </c>
      <c r="C8" s="24" t="s">
        <v>73</v>
      </c>
      <c r="D8" s="11" t="s">
        <v>74</v>
      </c>
      <c r="E8" s="13" t="s">
        <v>85</v>
      </c>
      <c r="F8" s="55">
        <v>8608151</v>
      </c>
      <c r="G8" s="33" t="s">
        <v>86</v>
      </c>
      <c r="H8" s="53">
        <v>800022596</v>
      </c>
      <c r="I8" s="31">
        <v>4</v>
      </c>
      <c r="J8" s="12"/>
      <c r="K8" s="12"/>
      <c r="L8" s="12"/>
      <c r="M8" s="12"/>
      <c r="N8" s="12"/>
      <c r="O8" s="12"/>
      <c r="P8" s="12"/>
      <c r="Q8" s="12"/>
      <c r="R8" s="12"/>
      <c r="S8" s="63">
        <v>42416</v>
      </c>
      <c r="T8" s="14">
        <v>42431</v>
      </c>
      <c r="U8" s="26" t="s">
        <v>101</v>
      </c>
      <c r="V8" s="14">
        <v>42461</v>
      </c>
      <c r="W8" s="28"/>
      <c r="X8" s="14"/>
      <c r="Y8" s="14">
        <f t="shared" si="0"/>
        <v>42461</v>
      </c>
      <c r="Z8" s="65"/>
      <c r="AA8" s="10">
        <f t="shared" si="1"/>
        <v>8608151</v>
      </c>
      <c r="AB8" s="64">
        <v>50</v>
      </c>
      <c r="AC8" s="49" t="s">
        <v>103</v>
      </c>
      <c r="AD8" s="11" t="s">
        <v>106</v>
      </c>
      <c r="AE8" s="17" t="s">
        <v>111</v>
      </c>
      <c r="AF8" s="11" t="s">
        <v>22</v>
      </c>
      <c r="AG8" s="25" t="s">
        <v>33</v>
      </c>
      <c r="AH8" s="45">
        <f t="shared" si="2"/>
        <v>42461</v>
      </c>
      <c r="AI8" s="15"/>
    </row>
    <row r="9" spans="1:35" s="27" customFormat="1" ht="85.5" customHeight="1" x14ac:dyDescent="0.2">
      <c r="A9" s="19">
        <v>5</v>
      </c>
      <c r="B9" s="79" t="s">
        <v>147</v>
      </c>
      <c r="C9" s="24" t="s">
        <v>75</v>
      </c>
      <c r="D9" s="11" t="s">
        <v>14</v>
      </c>
      <c r="E9" s="13" t="s">
        <v>179</v>
      </c>
      <c r="F9" s="55">
        <v>32000000</v>
      </c>
      <c r="G9" s="33" t="s">
        <v>87</v>
      </c>
      <c r="H9" s="57">
        <v>27615392</v>
      </c>
      <c r="I9" s="31">
        <v>0</v>
      </c>
      <c r="J9" s="31" t="s">
        <v>59</v>
      </c>
      <c r="K9" s="11" t="s">
        <v>141</v>
      </c>
      <c r="L9" s="76" t="s">
        <v>140</v>
      </c>
      <c r="M9" s="24" t="s">
        <v>156</v>
      </c>
      <c r="N9" s="12">
        <v>16</v>
      </c>
      <c r="O9" s="24" t="s">
        <v>143</v>
      </c>
      <c r="P9" s="69" t="s">
        <v>119</v>
      </c>
      <c r="Q9" s="72" t="s">
        <v>123</v>
      </c>
      <c r="R9" s="53">
        <v>2446607</v>
      </c>
      <c r="S9" s="63">
        <v>42417</v>
      </c>
      <c r="T9" s="14">
        <v>42418</v>
      </c>
      <c r="U9" s="26">
        <v>120</v>
      </c>
      <c r="V9" s="14">
        <v>42538</v>
      </c>
      <c r="W9" s="28"/>
      <c r="X9" s="14"/>
      <c r="Y9" s="14">
        <f t="shared" si="0"/>
        <v>42538</v>
      </c>
      <c r="Z9" s="65"/>
      <c r="AA9" s="10">
        <f t="shared" si="1"/>
        <v>32000000</v>
      </c>
      <c r="AB9" s="64">
        <v>55</v>
      </c>
      <c r="AC9" s="49" t="s">
        <v>104</v>
      </c>
      <c r="AD9" s="11" t="s">
        <v>107</v>
      </c>
      <c r="AE9" s="69" t="s">
        <v>112</v>
      </c>
      <c r="AF9" s="11" t="s">
        <v>22</v>
      </c>
      <c r="AG9" s="25" t="s">
        <v>34</v>
      </c>
      <c r="AH9" s="45">
        <f t="shared" si="2"/>
        <v>42538</v>
      </c>
      <c r="AI9" s="15"/>
    </row>
    <row r="10" spans="1:35" s="27" customFormat="1" ht="112.5" customHeight="1" x14ac:dyDescent="0.2">
      <c r="A10" s="54">
        <v>6</v>
      </c>
      <c r="B10" s="79" t="s">
        <v>148</v>
      </c>
      <c r="C10" s="25" t="s">
        <v>76</v>
      </c>
      <c r="D10" s="11" t="s">
        <v>14</v>
      </c>
      <c r="E10" s="13" t="s">
        <v>179</v>
      </c>
      <c r="F10" s="10">
        <v>10500000</v>
      </c>
      <c r="G10" s="13" t="s">
        <v>88</v>
      </c>
      <c r="H10" s="57">
        <v>1069264892</v>
      </c>
      <c r="I10" s="12">
        <v>8</v>
      </c>
      <c r="J10" s="31" t="s">
        <v>59</v>
      </c>
      <c r="K10" s="11" t="s">
        <v>62</v>
      </c>
      <c r="L10" s="76" t="s">
        <v>132</v>
      </c>
      <c r="M10" s="25" t="s">
        <v>157</v>
      </c>
      <c r="N10" s="12">
        <v>0</v>
      </c>
      <c r="O10" s="25" t="s">
        <v>144</v>
      </c>
      <c r="P10" s="23" t="s">
        <v>120</v>
      </c>
      <c r="Q10" s="72" t="s">
        <v>124</v>
      </c>
      <c r="R10" s="53">
        <v>2446607</v>
      </c>
      <c r="S10" s="14">
        <v>42417</v>
      </c>
      <c r="T10" s="14">
        <v>42419</v>
      </c>
      <c r="U10" s="26">
        <v>210</v>
      </c>
      <c r="V10" s="14">
        <v>42631</v>
      </c>
      <c r="W10" s="28"/>
      <c r="X10" s="14"/>
      <c r="Y10" s="14">
        <f t="shared" si="0"/>
        <v>42631</v>
      </c>
      <c r="Z10" s="65"/>
      <c r="AA10" s="10">
        <f t="shared" si="1"/>
        <v>10500000</v>
      </c>
      <c r="AB10" s="15">
        <v>57</v>
      </c>
      <c r="AC10" s="32" t="s">
        <v>105</v>
      </c>
      <c r="AD10" s="11" t="s">
        <v>18</v>
      </c>
      <c r="AE10" s="20" t="s">
        <v>17</v>
      </c>
      <c r="AF10" s="11" t="s">
        <v>22</v>
      </c>
      <c r="AG10" s="25" t="s">
        <v>34</v>
      </c>
      <c r="AH10" s="45">
        <f t="shared" si="2"/>
        <v>42631</v>
      </c>
      <c r="AI10" s="15"/>
    </row>
    <row r="11" spans="1:35" s="27" customFormat="1" ht="115.5" customHeight="1" x14ac:dyDescent="0.2">
      <c r="A11" s="54">
        <v>7</v>
      </c>
      <c r="B11" s="79" t="s">
        <v>149</v>
      </c>
      <c r="C11" s="25" t="s">
        <v>76</v>
      </c>
      <c r="D11" s="11" t="s">
        <v>14</v>
      </c>
      <c r="E11" s="13" t="s">
        <v>179</v>
      </c>
      <c r="F11" s="10">
        <v>12600000</v>
      </c>
      <c r="G11" s="13" t="s">
        <v>89</v>
      </c>
      <c r="H11" s="58">
        <v>52321034</v>
      </c>
      <c r="I11" s="12">
        <v>7</v>
      </c>
      <c r="J11" s="31" t="s">
        <v>59</v>
      </c>
      <c r="K11" s="13" t="s">
        <v>133</v>
      </c>
      <c r="L11" s="15" t="s">
        <v>134</v>
      </c>
      <c r="M11" s="25" t="s">
        <v>158</v>
      </c>
      <c r="N11" s="12">
        <v>8</v>
      </c>
      <c r="O11" s="25" t="s">
        <v>144</v>
      </c>
      <c r="P11" s="23" t="s">
        <v>120</v>
      </c>
      <c r="Q11" s="72" t="s">
        <v>125</v>
      </c>
      <c r="R11" s="53">
        <v>2446607</v>
      </c>
      <c r="S11" s="14">
        <v>42417</v>
      </c>
      <c r="T11" s="14">
        <v>42418</v>
      </c>
      <c r="U11" s="64">
        <v>210</v>
      </c>
      <c r="V11" s="14">
        <v>42630</v>
      </c>
      <c r="W11" s="28"/>
      <c r="X11" s="14"/>
      <c r="Y11" s="14">
        <f t="shared" si="0"/>
        <v>42630</v>
      </c>
      <c r="Z11" s="65"/>
      <c r="AA11" s="10">
        <f t="shared" si="1"/>
        <v>12600000</v>
      </c>
      <c r="AB11" s="15">
        <v>56</v>
      </c>
      <c r="AC11" s="32" t="s">
        <v>105</v>
      </c>
      <c r="AD11" s="11" t="s">
        <v>18</v>
      </c>
      <c r="AE11" s="20" t="s">
        <v>17</v>
      </c>
      <c r="AF11" s="11" t="s">
        <v>22</v>
      </c>
      <c r="AG11" s="25" t="s">
        <v>34</v>
      </c>
      <c r="AH11" s="45">
        <f t="shared" si="2"/>
        <v>42630</v>
      </c>
      <c r="AI11" s="15"/>
    </row>
    <row r="12" spans="1:35" s="27" customFormat="1" ht="68.25" customHeight="1" x14ac:dyDescent="0.2">
      <c r="A12" s="19">
        <v>8</v>
      </c>
      <c r="B12" s="79" t="s">
        <v>166</v>
      </c>
      <c r="C12" s="24" t="s">
        <v>77</v>
      </c>
      <c r="D12" s="11" t="s">
        <v>14</v>
      </c>
      <c r="E12" s="13" t="s">
        <v>179</v>
      </c>
      <c r="F12" s="16">
        <v>6781360</v>
      </c>
      <c r="G12" s="11" t="s">
        <v>90</v>
      </c>
      <c r="H12" s="18">
        <v>860049921</v>
      </c>
      <c r="I12" s="59">
        <v>0</v>
      </c>
      <c r="J12" s="12"/>
      <c r="K12" s="71" t="s">
        <v>116</v>
      </c>
      <c r="L12" s="12"/>
      <c r="M12" s="12"/>
      <c r="N12" s="12"/>
      <c r="O12" s="12"/>
      <c r="P12" s="23" t="s">
        <v>120</v>
      </c>
      <c r="Q12" s="72" t="s">
        <v>126</v>
      </c>
      <c r="R12" s="12"/>
      <c r="S12" s="14">
        <v>42417</v>
      </c>
      <c r="T12" s="14">
        <v>42457</v>
      </c>
      <c r="U12" s="26" t="s">
        <v>102</v>
      </c>
      <c r="V12" s="14">
        <v>42460</v>
      </c>
      <c r="W12" s="28"/>
      <c r="X12" s="14"/>
      <c r="Y12" s="14">
        <f t="shared" si="0"/>
        <v>42460</v>
      </c>
      <c r="Z12" s="65"/>
      <c r="AA12" s="10">
        <f t="shared" si="1"/>
        <v>6781360</v>
      </c>
      <c r="AB12" s="15">
        <v>54</v>
      </c>
      <c r="AC12" s="66" t="s">
        <v>104</v>
      </c>
      <c r="AD12" s="68" t="s">
        <v>108</v>
      </c>
      <c r="AE12" s="70" t="s">
        <v>113</v>
      </c>
      <c r="AF12" s="11" t="s">
        <v>22</v>
      </c>
      <c r="AG12" s="25" t="s">
        <v>33</v>
      </c>
      <c r="AH12" s="45">
        <f t="shared" si="2"/>
        <v>42460</v>
      </c>
      <c r="AI12" s="15"/>
    </row>
    <row r="13" spans="1:35" s="27" customFormat="1" ht="193.5" customHeight="1" x14ac:dyDescent="0.2">
      <c r="A13" s="19">
        <v>9</v>
      </c>
      <c r="B13" s="79" t="s">
        <v>150</v>
      </c>
      <c r="C13" s="24" t="s">
        <v>78</v>
      </c>
      <c r="D13" s="11" t="s">
        <v>14</v>
      </c>
      <c r="E13" s="13" t="s">
        <v>179</v>
      </c>
      <c r="F13" s="16">
        <v>42000000</v>
      </c>
      <c r="G13" s="11" t="s">
        <v>91</v>
      </c>
      <c r="H13" s="18">
        <v>1019009917</v>
      </c>
      <c r="I13" s="59">
        <v>1</v>
      </c>
      <c r="J13" s="31" t="s">
        <v>59</v>
      </c>
      <c r="K13" s="75" t="s">
        <v>62</v>
      </c>
      <c r="L13" s="76" t="s">
        <v>135</v>
      </c>
      <c r="M13" s="24" t="s">
        <v>159</v>
      </c>
      <c r="N13" s="80">
        <v>3.5</v>
      </c>
      <c r="O13" s="24" t="s">
        <v>145</v>
      </c>
      <c r="P13" s="23" t="s">
        <v>120</v>
      </c>
      <c r="Q13" s="72" t="s">
        <v>126</v>
      </c>
      <c r="R13" s="53">
        <v>2446607</v>
      </c>
      <c r="S13" s="14">
        <v>42418</v>
      </c>
      <c r="T13" s="14">
        <v>42422</v>
      </c>
      <c r="U13" s="64">
        <v>210</v>
      </c>
      <c r="V13" s="14">
        <v>42634</v>
      </c>
      <c r="W13" s="28"/>
      <c r="X13" s="14"/>
      <c r="Y13" s="14">
        <f t="shared" si="0"/>
        <v>42634</v>
      </c>
      <c r="Z13" s="65"/>
      <c r="AA13" s="10">
        <f t="shared" si="1"/>
        <v>42000000</v>
      </c>
      <c r="AB13" s="15">
        <v>58</v>
      </c>
      <c r="AC13" s="67" t="s">
        <v>105</v>
      </c>
      <c r="AD13" s="11" t="s">
        <v>18</v>
      </c>
      <c r="AE13" s="20" t="s">
        <v>17</v>
      </c>
      <c r="AF13" s="11" t="s">
        <v>22</v>
      </c>
      <c r="AG13" s="25" t="s">
        <v>34</v>
      </c>
      <c r="AH13" s="45">
        <f t="shared" si="2"/>
        <v>42634</v>
      </c>
      <c r="AI13" s="15"/>
    </row>
    <row r="14" spans="1:35" s="27" customFormat="1" ht="126" customHeight="1" x14ac:dyDescent="0.2">
      <c r="A14" s="19">
        <v>10</v>
      </c>
      <c r="B14" s="79" t="s">
        <v>151</v>
      </c>
      <c r="C14" s="25" t="s">
        <v>79</v>
      </c>
      <c r="D14" s="11" t="s">
        <v>14</v>
      </c>
      <c r="E14" s="13" t="s">
        <v>179</v>
      </c>
      <c r="F14" s="16">
        <v>12600000</v>
      </c>
      <c r="G14" s="11" t="s">
        <v>92</v>
      </c>
      <c r="H14" s="18">
        <v>39548226</v>
      </c>
      <c r="I14" s="59">
        <v>2</v>
      </c>
      <c r="J14" s="31" t="s">
        <v>59</v>
      </c>
      <c r="K14" s="73" t="s">
        <v>136</v>
      </c>
      <c r="L14" s="77" t="s">
        <v>137</v>
      </c>
      <c r="M14" s="25" t="s">
        <v>160</v>
      </c>
      <c r="N14" s="12">
        <v>19</v>
      </c>
      <c r="O14" s="25" t="s">
        <v>144</v>
      </c>
      <c r="P14" s="23" t="s">
        <v>120</v>
      </c>
      <c r="Q14" s="72" t="s">
        <v>127</v>
      </c>
      <c r="R14" s="53">
        <v>2446607</v>
      </c>
      <c r="S14" s="14">
        <v>42418</v>
      </c>
      <c r="T14" s="14">
        <v>42422</v>
      </c>
      <c r="U14" s="26">
        <v>210</v>
      </c>
      <c r="V14" s="14">
        <v>42634</v>
      </c>
      <c r="W14" s="28"/>
      <c r="X14" s="14"/>
      <c r="Y14" s="14">
        <f t="shared" si="0"/>
        <v>42634</v>
      </c>
      <c r="Z14" s="65"/>
      <c r="AA14" s="10">
        <f t="shared" si="1"/>
        <v>12600000</v>
      </c>
      <c r="AB14" s="15">
        <v>61</v>
      </c>
      <c r="AC14" s="32" t="s">
        <v>105</v>
      </c>
      <c r="AD14" s="11" t="s">
        <v>18</v>
      </c>
      <c r="AE14" s="20" t="s">
        <v>17</v>
      </c>
      <c r="AF14" s="11" t="s">
        <v>22</v>
      </c>
      <c r="AG14" s="25" t="s">
        <v>34</v>
      </c>
      <c r="AH14" s="45">
        <f t="shared" si="2"/>
        <v>42634</v>
      </c>
      <c r="AI14" s="15"/>
    </row>
    <row r="15" spans="1:35" s="27" customFormat="1" ht="93.75" customHeight="1" x14ac:dyDescent="0.2">
      <c r="A15" s="19">
        <v>11</v>
      </c>
      <c r="B15" s="79" t="s">
        <v>167</v>
      </c>
      <c r="C15" s="25" t="s">
        <v>80</v>
      </c>
      <c r="D15" s="11" t="s">
        <v>14</v>
      </c>
      <c r="E15" s="13" t="s">
        <v>85</v>
      </c>
      <c r="F15" s="16">
        <v>1010000</v>
      </c>
      <c r="G15" s="11" t="s">
        <v>93</v>
      </c>
      <c r="H15" s="18">
        <v>860509265</v>
      </c>
      <c r="I15" s="59">
        <v>1</v>
      </c>
      <c r="J15" s="12"/>
      <c r="K15" s="13" t="s">
        <v>117</v>
      </c>
      <c r="L15" s="12"/>
      <c r="M15" s="12"/>
      <c r="N15" s="12"/>
      <c r="O15" s="12"/>
      <c r="P15" s="17" t="s">
        <v>122</v>
      </c>
      <c r="Q15" s="72" t="s">
        <v>127</v>
      </c>
      <c r="R15" s="12"/>
      <c r="S15" s="14">
        <v>42422</v>
      </c>
      <c r="T15" s="14">
        <v>42425</v>
      </c>
      <c r="U15" s="26">
        <v>365</v>
      </c>
      <c r="V15" s="14">
        <v>42790</v>
      </c>
      <c r="W15" s="28"/>
      <c r="X15" s="14"/>
      <c r="Y15" s="14">
        <f t="shared" si="0"/>
        <v>42790</v>
      </c>
      <c r="Z15" s="65"/>
      <c r="AA15" s="10">
        <f t="shared" si="1"/>
        <v>1010000</v>
      </c>
      <c r="AB15" s="15">
        <v>66</v>
      </c>
      <c r="AC15" s="67" t="s">
        <v>103</v>
      </c>
      <c r="AD15" s="11" t="s">
        <v>106</v>
      </c>
      <c r="AE15" s="17" t="s">
        <v>111</v>
      </c>
      <c r="AF15" s="11" t="s">
        <v>22</v>
      </c>
      <c r="AG15" s="25" t="s">
        <v>33</v>
      </c>
      <c r="AH15" s="45">
        <f t="shared" si="2"/>
        <v>42790</v>
      </c>
      <c r="AI15" s="15"/>
    </row>
    <row r="16" spans="1:35" s="27" customFormat="1" ht="42" customHeight="1" x14ac:dyDescent="0.2">
      <c r="A16" s="19">
        <v>12</v>
      </c>
      <c r="B16" s="79" t="s">
        <v>168</v>
      </c>
      <c r="C16" s="25" t="s">
        <v>81</v>
      </c>
      <c r="D16" s="11" t="s">
        <v>74</v>
      </c>
      <c r="E16" s="13" t="s">
        <v>179</v>
      </c>
      <c r="F16" s="16">
        <v>10312330</v>
      </c>
      <c r="G16" s="11" t="s">
        <v>94</v>
      </c>
      <c r="H16" s="18">
        <v>830509981</v>
      </c>
      <c r="I16" s="59">
        <v>8</v>
      </c>
      <c r="J16" s="12"/>
      <c r="K16" s="13" t="s">
        <v>118</v>
      </c>
      <c r="L16" s="12"/>
      <c r="M16" s="12"/>
      <c r="N16" s="12"/>
      <c r="O16" s="12"/>
      <c r="P16" s="23" t="s">
        <v>120</v>
      </c>
      <c r="Q16" s="72" t="s">
        <v>130</v>
      </c>
      <c r="R16" s="12"/>
      <c r="S16" s="14">
        <v>42422</v>
      </c>
      <c r="T16" s="14">
        <v>42425</v>
      </c>
      <c r="U16" s="26">
        <v>300</v>
      </c>
      <c r="V16" s="14">
        <v>42728</v>
      </c>
      <c r="W16" s="28"/>
      <c r="X16" s="14"/>
      <c r="Y16" s="14">
        <f t="shared" si="0"/>
        <v>42728</v>
      </c>
      <c r="Z16" s="65"/>
      <c r="AA16" s="10">
        <f t="shared" si="1"/>
        <v>10312330</v>
      </c>
      <c r="AB16" s="15">
        <v>65</v>
      </c>
      <c r="AC16" s="66" t="s">
        <v>104</v>
      </c>
      <c r="AD16" s="11" t="s">
        <v>106</v>
      </c>
      <c r="AE16" s="17" t="s">
        <v>111</v>
      </c>
      <c r="AF16" s="11" t="s">
        <v>22</v>
      </c>
      <c r="AG16" s="25" t="s">
        <v>33</v>
      </c>
      <c r="AH16" s="45">
        <f t="shared" si="2"/>
        <v>42728</v>
      </c>
      <c r="AI16" s="15"/>
    </row>
    <row r="17" spans="1:35" s="27" customFormat="1" ht="80.25" customHeight="1" x14ac:dyDescent="0.2">
      <c r="A17" s="19">
        <v>13</v>
      </c>
      <c r="B17" s="79" t="s">
        <v>152</v>
      </c>
      <c r="C17" s="25" t="s">
        <v>82</v>
      </c>
      <c r="D17" s="11" t="s">
        <v>14</v>
      </c>
      <c r="E17" s="13" t="s">
        <v>179</v>
      </c>
      <c r="F17" s="16">
        <v>32000000</v>
      </c>
      <c r="G17" s="13" t="s">
        <v>95</v>
      </c>
      <c r="H17" s="18">
        <v>1020781639</v>
      </c>
      <c r="I17" s="12">
        <v>1</v>
      </c>
      <c r="J17" s="31" t="s">
        <v>138</v>
      </c>
      <c r="K17" s="74" t="s">
        <v>139</v>
      </c>
      <c r="L17" s="76" t="s">
        <v>139</v>
      </c>
      <c r="M17" s="25" t="s">
        <v>161</v>
      </c>
      <c r="N17" s="12">
        <v>30.9</v>
      </c>
      <c r="O17" s="25" t="s">
        <v>162</v>
      </c>
      <c r="P17" s="20" t="s">
        <v>121</v>
      </c>
      <c r="Q17" s="72" t="s">
        <v>128</v>
      </c>
      <c r="R17" s="53">
        <v>2446607</v>
      </c>
      <c r="S17" s="14">
        <v>42424</v>
      </c>
      <c r="T17" s="14">
        <v>42430</v>
      </c>
      <c r="U17" s="26">
        <v>120</v>
      </c>
      <c r="V17" s="14">
        <v>42552</v>
      </c>
      <c r="W17" s="28"/>
      <c r="X17" s="14"/>
      <c r="Y17" s="14">
        <f t="shared" si="0"/>
        <v>42552</v>
      </c>
      <c r="Z17" s="65"/>
      <c r="AA17" s="10">
        <f t="shared" si="1"/>
        <v>32000000</v>
      </c>
      <c r="AB17" s="15">
        <v>70</v>
      </c>
      <c r="AC17" s="66" t="s">
        <v>104</v>
      </c>
      <c r="AD17" s="11" t="s">
        <v>109</v>
      </c>
      <c r="AE17" s="20" t="s">
        <v>114</v>
      </c>
      <c r="AF17" s="11" t="s">
        <v>22</v>
      </c>
      <c r="AG17" s="25" t="s">
        <v>34</v>
      </c>
      <c r="AH17" s="45">
        <f t="shared" si="2"/>
        <v>42552</v>
      </c>
      <c r="AI17" s="15"/>
    </row>
    <row r="18" spans="1:35" s="27" customFormat="1" ht="94.5" hidden="1" customHeight="1" x14ac:dyDescent="0.2">
      <c r="A18" s="19">
        <v>14</v>
      </c>
      <c r="B18" s="79" t="s">
        <v>169</v>
      </c>
      <c r="C18" s="25" t="s">
        <v>83</v>
      </c>
      <c r="D18" s="11" t="s">
        <v>14</v>
      </c>
      <c r="E18" s="13" t="s">
        <v>85</v>
      </c>
      <c r="F18" s="16">
        <v>2952000</v>
      </c>
      <c r="G18" s="13" t="s">
        <v>96</v>
      </c>
      <c r="H18" s="18">
        <v>860042209</v>
      </c>
      <c r="I18" s="12">
        <v>2</v>
      </c>
      <c r="J18" s="12"/>
      <c r="K18" s="12"/>
      <c r="L18" s="12"/>
      <c r="M18" s="12"/>
      <c r="N18" s="12"/>
      <c r="O18" s="12"/>
      <c r="P18" s="12"/>
      <c r="Q18" s="72"/>
      <c r="R18" s="12"/>
      <c r="S18" s="14">
        <v>42424</v>
      </c>
      <c r="T18" s="14">
        <v>42431</v>
      </c>
      <c r="U18" s="26">
        <v>365</v>
      </c>
      <c r="V18" s="14">
        <v>42795</v>
      </c>
      <c r="W18" s="28"/>
      <c r="X18" s="14"/>
      <c r="Y18" s="14">
        <f t="shared" si="0"/>
        <v>42795</v>
      </c>
      <c r="Z18" s="65"/>
      <c r="AA18" s="10">
        <f t="shared" si="1"/>
        <v>2952000</v>
      </c>
      <c r="AB18" s="15">
        <v>10</v>
      </c>
      <c r="AC18" s="67" t="s">
        <v>103</v>
      </c>
      <c r="AD18" s="11" t="s">
        <v>110</v>
      </c>
      <c r="AE18" s="17" t="s">
        <v>115</v>
      </c>
      <c r="AF18" s="11" t="s">
        <v>22</v>
      </c>
      <c r="AG18" s="25" t="s">
        <v>33</v>
      </c>
      <c r="AH18" s="45">
        <f t="shared" si="2"/>
        <v>42795</v>
      </c>
      <c r="AI18" s="15"/>
    </row>
    <row r="19" spans="1:35" s="27" customFormat="1" ht="124.5" customHeight="1" x14ac:dyDescent="0.2">
      <c r="A19" s="19">
        <v>15</v>
      </c>
      <c r="B19" s="79" t="s">
        <v>153</v>
      </c>
      <c r="C19" s="25" t="s">
        <v>84</v>
      </c>
      <c r="D19" s="11" t="s">
        <v>14</v>
      </c>
      <c r="E19" s="13" t="s">
        <v>179</v>
      </c>
      <c r="F19" s="16">
        <v>15200000</v>
      </c>
      <c r="G19" s="56" t="s">
        <v>97</v>
      </c>
      <c r="H19" s="60">
        <v>80771638</v>
      </c>
      <c r="I19" s="61">
        <v>7</v>
      </c>
      <c r="J19" s="31" t="s">
        <v>59</v>
      </c>
      <c r="K19" s="11" t="s">
        <v>62</v>
      </c>
      <c r="L19" s="78" t="s">
        <v>63</v>
      </c>
      <c r="M19" s="25" t="s">
        <v>163</v>
      </c>
      <c r="N19" s="12">
        <v>8</v>
      </c>
      <c r="O19" s="25" t="s">
        <v>146</v>
      </c>
      <c r="P19" s="17" t="s">
        <v>122</v>
      </c>
      <c r="Q19" s="72" t="s">
        <v>129</v>
      </c>
      <c r="R19" s="53">
        <v>2446607</v>
      </c>
      <c r="S19" s="14">
        <v>42424</v>
      </c>
      <c r="T19" s="14">
        <v>42429</v>
      </c>
      <c r="U19" s="26">
        <v>120</v>
      </c>
      <c r="V19" s="14">
        <v>42549</v>
      </c>
      <c r="W19" s="28"/>
      <c r="X19" s="14"/>
      <c r="Y19" s="14">
        <f t="shared" si="0"/>
        <v>42549</v>
      </c>
      <c r="Z19" s="65"/>
      <c r="AA19" s="10">
        <f t="shared" si="1"/>
        <v>15200000</v>
      </c>
      <c r="AB19" s="15">
        <v>72</v>
      </c>
      <c r="AC19" s="66" t="s">
        <v>104</v>
      </c>
      <c r="AD19" s="11" t="s">
        <v>106</v>
      </c>
      <c r="AE19" s="17" t="s">
        <v>111</v>
      </c>
      <c r="AF19" s="11" t="s">
        <v>22</v>
      </c>
      <c r="AG19" s="25" t="s">
        <v>34</v>
      </c>
      <c r="AH19" s="45">
        <f t="shared" si="2"/>
        <v>42549</v>
      </c>
      <c r="AI19" s="15"/>
    </row>
    <row r="20" spans="1:35" s="27" customFormat="1" ht="122.25" customHeight="1" x14ac:dyDescent="0.2">
      <c r="A20" s="19">
        <v>16</v>
      </c>
      <c r="B20" s="79" t="s">
        <v>154</v>
      </c>
      <c r="C20" s="25" t="s">
        <v>79</v>
      </c>
      <c r="D20" s="11" t="s">
        <v>14</v>
      </c>
      <c r="E20" s="13" t="s">
        <v>179</v>
      </c>
      <c r="F20" s="16">
        <v>12600000</v>
      </c>
      <c r="G20" s="56" t="s">
        <v>98</v>
      </c>
      <c r="H20" s="60">
        <v>1014264330</v>
      </c>
      <c r="I20" s="62">
        <v>0</v>
      </c>
      <c r="J20" s="31" t="s">
        <v>59</v>
      </c>
      <c r="K20" s="11" t="s">
        <v>62</v>
      </c>
      <c r="L20" s="78" t="s">
        <v>63</v>
      </c>
      <c r="M20" s="25" t="s">
        <v>164</v>
      </c>
      <c r="N20" s="80">
        <v>1.8</v>
      </c>
      <c r="O20" s="25" t="s">
        <v>144</v>
      </c>
      <c r="P20" s="23" t="s">
        <v>120</v>
      </c>
      <c r="Q20" s="72" t="s">
        <v>142</v>
      </c>
      <c r="R20" s="53">
        <v>2446607</v>
      </c>
      <c r="S20" s="14">
        <v>42426</v>
      </c>
      <c r="T20" s="14">
        <v>42432</v>
      </c>
      <c r="U20" s="26">
        <v>210</v>
      </c>
      <c r="V20" s="14">
        <v>42645</v>
      </c>
      <c r="W20" s="28"/>
      <c r="X20" s="14"/>
      <c r="Y20" s="14">
        <f t="shared" si="0"/>
        <v>42645</v>
      </c>
      <c r="Z20" s="65"/>
      <c r="AA20" s="10">
        <f t="shared" si="1"/>
        <v>12600000</v>
      </c>
      <c r="AB20" s="15">
        <v>73</v>
      </c>
      <c r="AC20" s="32" t="s">
        <v>105</v>
      </c>
      <c r="AD20" s="11" t="s">
        <v>18</v>
      </c>
      <c r="AE20" s="20" t="s">
        <v>17</v>
      </c>
      <c r="AF20" s="11" t="s">
        <v>22</v>
      </c>
      <c r="AG20" s="25" t="s">
        <v>34</v>
      </c>
      <c r="AH20" s="45">
        <f t="shared" si="2"/>
        <v>42645</v>
      </c>
      <c r="AI20" s="15"/>
    </row>
    <row r="21" spans="1:35" s="27" customFormat="1" ht="121.5" customHeight="1" x14ac:dyDescent="0.2">
      <c r="A21" s="19">
        <v>17</v>
      </c>
      <c r="B21" s="79" t="s">
        <v>155</v>
      </c>
      <c r="C21" s="25" t="s">
        <v>79</v>
      </c>
      <c r="D21" s="11" t="s">
        <v>14</v>
      </c>
      <c r="E21" s="13" t="s">
        <v>179</v>
      </c>
      <c r="F21" s="16">
        <v>12600000</v>
      </c>
      <c r="G21" s="11" t="s">
        <v>99</v>
      </c>
      <c r="H21" s="60" t="s">
        <v>100</v>
      </c>
      <c r="I21" s="59">
        <v>0</v>
      </c>
      <c r="J21" s="31" t="s">
        <v>59</v>
      </c>
      <c r="K21" s="11" t="s">
        <v>62</v>
      </c>
      <c r="L21" s="78" t="s">
        <v>63</v>
      </c>
      <c r="M21" s="25" t="s">
        <v>160</v>
      </c>
      <c r="N21" s="12">
        <v>2</v>
      </c>
      <c r="O21" s="25" t="s">
        <v>144</v>
      </c>
      <c r="P21" s="23" t="s">
        <v>120</v>
      </c>
      <c r="Q21" s="72" t="s">
        <v>131</v>
      </c>
      <c r="R21" s="53">
        <v>2446607</v>
      </c>
      <c r="S21" s="14">
        <v>42429</v>
      </c>
      <c r="T21" s="14">
        <v>42432</v>
      </c>
      <c r="U21" s="26">
        <v>210</v>
      </c>
      <c r="V21" s="14">
        <v>42645</v>
      </c>
      <c r="W21" s="28"/>
      <c r="X21" s="14"/>
      <c r="Y21" s="14">
        <f t="shared" si="0"/>
        <v>42645</v>
      </c>
      <c r="Z21" s="65"/>
      <c r="AA21" s="10">
        <f t="shared" si="1"/>
        <v>12600000</v>
      </c>
      <c r="AB21" s="15">
        <v>74</v>
      </c>
      <c r="AC21" s="32" t="s">
        <v>105</v>
      </c>
      <c r="AD21" s="11" t="s">
        <v>18</v>
      </c>
      <c r="AE21" s="20" t="s">
        <v>17</v>
      </c>
      <c r="AF21" s="11" t="s">
        <v>22</v>
      </c>
      <c r="AG21" s="25" t="s">
        <v>34</v>
      </c>
      <c r="AH21" s="45">
        <f t="shared" si="2"/>
        <v>42645</v>
      </c>
      <c r="AI21" s="15"/>
    </row>
    <row r="22" spans="1:35" s="27" customFormat="1" ht="63.75" hidden="1" x14ac:dyDescent="0.2">
      <c r="A22" s="19">
        <v>18</v>
      </c>
      <c r="B22" s="79" t="s">
        <v>172</v>
      </c>
      <c r="C22" s="11" t="s">
        <v>176</v>
      </c>
      <c r="D22" s="11" t="s">
        <v>14</v>
      </c>
      <c r="E22" s="13" t="s">
        <v>85</v>
      </c>
      <c r="F22" s="16">
        <v>439000</v>
      </c>
      <c r="G22" s="11" t="s">
        <v>180</v>
      </c>
      <c r="H22" s="71">
        <v>860001022</v>
      </c>
      <c r="I22" s="62">
        <v>7</v>
      </c>
      <c r="J22" s="31"/>
      <c r="K22" s="11"/>
      <c r="L22" s="78"/>
      <c r="M22" s="25"/>
      <c r="N22" s="12"/>
      <c r="O22" s="25"/>
      <c r="P22" s="23"/>
      <c r="Q22" s="72"/>
      <c r="R22" s="53"/>
      <c r="S22" s="14">
        <v>42430</v>
      </c>
      <c r="T22" s="28">
        <v>42431</v>
      </c>
      <c r="U22" s="26">
        <v>365</v>
      </c>
      <c r="V22" s="28">
        <v>42795</v>
      </c>
      <c r="W22" s="28"/>
      <c r="X22" s="14"/>
      <c r="Y22" s="14">
        <f t="shared" si="0"/>
        <v>42795</v>
      </c>
      <c r="Z22" s="65"/>
      <c r="AA22" s="10">
        <f t="shared" si="1"/>
        <v>439000</v>
      </c>
      <c r="AB22" s="19">
        <v>11</v>
      </c>
      <c r="AC22" s="32" t="s">
        <v>103</v>
      </c>
      <c r="AD22" s="11" t="s">
        <v>110</v>
      </c>
      <c r="AE22" s="17" t="s">
        <v>115</v>
      </c>
      <c r="AF22" s="11" t="s">
        <v>22</v>
      </c>
      <c r="AG22" s="25" t="s">
        <v>33</v>
      </c>
      <c r="AH22" s="45">
        <f t="shared" si="2"/>
        <v>42795</v>
      </c>
      <c r="AI22" s="15"/>
    </row>
    <row r="23" spans="1:35" s="27" customFormat="1" ht="76.5" x14ac:dyDescent="0.2">
      <c r="A23" s="19">
        <v>19</v>
      </c>
      <c r="B23" s="83" t="s">
        <v>173</v>
      </c>
      <c r="C23" s="24" t="s">
        <v>177</v>
      </c>
      <c r="D23" s="11" t="s">
        <v>14</v>
      </c>
      <c r="E23" s="13" t="s">
        <v>179</v>
      </c>
      <c r="F23" s="55">
        <v>44000000</v>
      </c>
      <c r="G23" s="84" t="s">
        <v>181</v>
      </c>
      <c r="H23" s="85">
        <v>52816995</v>
      </c>
      <c r="I23" s="31">
        <v>5</v>
      </c>
      <c r="J23" s="31"/>
      <c r="K23" s="11"/>
      <c r="L23" s="78"/>
      <c r="M23" s="25"/>
      <c r="N23" s="12"/>
      <c r="O23" s="25"/>
      <c r="P23" s="23"/>
      <c r="Q23" s="72"/>
      <c r="R23" s="53"/>
      <c r="S23" s="14">
        <v>42437</v>
      </c>
      <c r="T23" s="28">
        <v>42439</v>
      </c>
      <c r="U23" s="26">
        <v>240</v>
      </c>
      <c r="V23" s="28">
        <v>42683</v>
      </c>
      <c r="W23" s="28"/>
      <c r="X23" s="14"/>
      <c r="Y23" s="14">
        <f t="shared" si="0"/>
        <v>42683</v>
      </c>
      <c r="Z23" s="65"/>
      <c r="AA23" s="10">
        <f t="shared" si="1"/>
        <v>44000000</v>
      </c>
      <c r="AB23" s="19">
        <v>87</v>
      </c>
      <c r="AC23" s="32" t="s">
        <v>184</v>
      </c>
      <c r="AD23" s="11" t="s">
        <v>185</v>
      </c>
      <c r="AE23" s="23" t="s">
        <v>186</v>
      </c>
      <c r="AF23" s="11" t="s">
        <v>22</v>
      </c>
      <c r="AG23" s="25" t="s">
        <v>34</v>
      </c>
      <c r="AH23" s="45">
        <f t="shared" si="2"/>
        <v>42683</v>
      </c>
      <c r="AI23" s="15"/>
    </row>
    <row r="24" spans="1:35" s="27" customFormat="1" ht="102" x14ac:dyDescent="0.2">
      <c r="A24" s="19">
        <v>20</v>
      </c>
      <c r="B24" s="83" t="s">
        <v>174</v>
      </c>
      <c r="C24" s="25" t="s">
        <v>76</v>
      </c>
      <c r="D24" s="11" t="s">
        <v>14</v>
      </c>
      <c r="E24" s="13" t="s">
        <v>179</v>
      </c>
      <c r="F24" s="10">
        <v>10500000</v>
      </c>
      <c r="G24" s="13" t="s">
        <v>182</v>
      </c>
      <c r="H24" s="57">
        <v>1013651334</v>
      </c>
      <c r="I24" s="12">
        <v>6</v>
      </c>
      <c r="J24" s="31"/>
      <c r="K24" s="11"/>
      <c r="L24" s="78"/>
      <c r="M24" s="25"/>
      <c r="N24" s="12"/>
      <c r="O24" s="25"/>
      <c r="P24" s="23"/>
      <c r="Q24" s="72"/>
      <c r="R24" s="53"/>
      <c r="S24" s="14">
        <v>42439</v>
      </c>
      <c r="T24" s="14">
        <v>42444</v>
      </c>
      <c r="U24" s="26">
        <v>210</v>
      </c>
      <c r="V24" s="14">
        <v>42657</v>
      </c>
      <c r="W24" s="28"/>
      <c r="X24" s="14"/>
      <c r="Y24" s="14">
        <f t="shared" si="0"/>
        <v>42657</v>
      </c>
      <c r="Z24" s="65"/>
      <c r="AA24" s="10">
        <f t="shared" si="1"/>
        <v>10500000</v>
      </c>
      <c r="AB24" s="15">
        <v>91</v>
      </c>
      <c r="AC24" s="32" t="s">
        <v>105</v>
      </c>
      <c r="AD24" s="11" t="s">
        <v>18</v>
      </c>
      <c r="AE24" s="20" t="s">
        <v>17</v>
      </c>
      <c r="AF24" s="11" t="s">
        <v>22</v>
      </c>
      <c r="AG24" s="25" t="s">
        <v>34</v>
      </c>
      <c r="AH24" s="45">
        <f t="shared" si="2"/>
        <v>42657</v>
      </c>
      <c r="AI24" s="15"/>
    </row>
    <row r="25" spans="1:35" s="27" customFormat="1" ht="76.5" x14ac:dyDescent="0.2">
      <c r="A25" s="19">
        <v>21</v>
      </c>
      <c r="B25" s="83" t="s">
        <v>175</v>
      </c>
      <c r="C25" s="25" t="s">
        <v>178</v>
      </c>
      <c r="D25" s="11" t="s">
        <v>74</v>
      </c>
      <c r="E25" s="13" t="s">
        <v>179</v>
      </c>
      <c r="F25" s="10">
        <v>12261060</v>
      </c>
      <c r="G25" s="13" t="s">
        <v>183</v>
      </c>
      <c r="H25" s="57">
        <v>811007601</v>
      </c>
      <c r="I25" s="12">
        <v>0</v>
      </c>
      <c r="J25" s="31"/>
      <c r="K25" s="11"/>
      <c r="L25" s="78"/>
      <c r="M25" s="25"/>
      <c r="N25" s="12"/>
      <c r="O25" s="25"/>
      <c r="P25" s="23"/>
      <c r="Q25" s="72"/>
      <c r="R25" s="53"/>
      <c r="S25" s="14">
        <v>42444</v>
      </c>
      <c r="T25" s="14">
        <v>42464</v>
      </c>
      <c r="U25" s="26">
        <v>365</v>
      </c>
      <c r="V25" s="14">
        <v>42828</v>
      </c>
      <c r="W25" s="28"/>
      <c r="X25" s="14"/>
      <c r="Y25" s="14">
        <f t="shared" si="0"/>
        <v>42828</v>
      </c>
      <c r="Z25" s="65"/>
      <c r="AA25" s="10">
        <f t="shared" si="1"/>
        <v>12261060</v>
      </c>
      <c r="AB25" s="15">
        <v>114</v>
      </c>
      <c r="AC25" s="32" t="s">
        <v>184</v>
      </c>
      <c r="AD25" s="11" t="s">
        <v>185</v>
      </c>
      <c r="AE25" s="23" t="s">
        <v>186</v>
      </c>
      <c r="AF25" s="11" t="s">
        <v>22</v>
      </c>
      <c r="AG25" s="25" t="s">
        <v>33</v>
      </c>
      <c r="AH25" s="45">
        <f t="shared" si="2"/>
        <v>42828</v>
      </c>
      <c r="AI25" s="15"/>
    </row>
    <row r="26" spans="1:35" s="27" customFormat="1" ht="25.5" customHeight="1" x14ac:dyDescent="0.2">
      <c r="A26" s="19"/>
      <c r="B26" s="19"/>
      <c r="C26" s="29"/>
      <c r="D26" s="11"/>
      <c r="E26" s="13"/>
      <c r="F26" s="16"/>
      <c r="G26" s="13"/>
      <c r="H26" s="18"/>
      <c r="I26" s="12"/>
      <c r="J26" s="12"/>
      <c r="K26" s="12"/>
      <c r="L26" s="12"/>
      <c r="M26" s="12"/>
      <c r="N26" s="12"/>
      <c r="O26" s="12"/>
      <c r="P26" s="12"/>
      <c r="Q26" s="12"/>
      <c r="R26" s="12"/>
      <c r="S26" s="14"/>
      <c r="T26" s="14"/>
      <c r="U26" s="26"/>
      <c r="V26" s="28"/>
      <c r="W26" s="28"/>
      <c r="X26" s="14"/>
      <c r="Y26" s="14"/>
      <c r="Z26" s="81" t="s">
        <v>171</v>
      </c>
      <c r="AA26" s="82">
        <f>SUBTOTAL(9,AA5:AA21)</f>
        <v>351163021</v>
      </c>
      <c r="AB26" s="15"/>
      <c r="AC26" s="32"/>
      <c r="AD26" s="17"/>
      <c r="AE26" s="23"/>
      <c r="AF26" s="11"/>
      <c r="AG26" s="25"/>
      <c r="AH26" s="45"/>
      <c r="AI26" s="15"/>
    </row>
  </sheetData>
  <protectedRanges>
    <protectedRange password="D51F" sqref="H17" name="Rango1_1_1_1_3"/>
  </protectedRanges>
  <autoFilter ref="A4:AI25">
    <filterColumn colId="1">
      <filters>
        <filter val="CB.-CD-07-2016"/>
        <filter val="CB-CB--11-2016"/>
        <filter val="CB-CD-003-2016"/>
        <filter val="CB-CD-016-2016"/>
        <filter val="cb-cd-02-2016"/>
        <filter val="CB-CD-04-2016"/>
        <filter val="CB-CD-06-2016"/>
        <filter val="CB-CD-08-2016"/>
        <filter val="CB-CD-09-2016"/>
        <filter val="CB-CD-10-2016"/>
        <filter val="CB-CD-13-2016"/>
        <filter val="CB-CD-17-2016"/>
        <filter val="CB-CD-19 DE 2016"/>
        <filter val="CB-CD-21-2016"/>
        <filter val="CB-CD-24-2016"/>
        <filter val="CB-CD-26-2016"/>
        <filter val="CB-PMINC-001-2016"/>
        <filter val="CB-PMINC-05-2016"/>
        <filter val="CB-PMINC-20-2016"/>
      </filters>
    </filterColumn>
  </autoFilter>
  <mergeCells count="35">
    <mergeCell ref="AI3:AI4"/>
    <mergeCell ref="AH3:AH4"/>
    <mergeCell ref="AG3:AG4"/>
    <mergeCell ref="X3:X4"/>
    <mergeCell ref="A1:B2"/>
    <mergeCell ref="A3:A4"/>
    <mergeCell ref="B3:B4"/>
    <mergeCell ref="C3:C4"/>
    <mergeCell ref="D3:D4"/>
    <mergeCell ref="C1:AF1"/>
    <mergeCell ref="C2:AF2"/>
    <mergeCell ref="AC3:AC4"/>
    <mergeCell ref="AD3:AE3"/>
    <mergeCell ref="AF3:AF4"/>
    <mergeCell ref="Z3:Z4"/>
    <mergeCell ref="AA3:AA4"/>
    <mergeCell ref="E3:E4"/>
    <mergeCell ref="V3:V4"/>
    <mergeCell ref="F3:F4"/>
    <mergeCell ref="G3:I3"/>
    <mergeCell ref="S3:S4"/>
    <mergeCell ref="T3:T4"/>
    <mergeCell ref="U3:U4"/>
    <mergeCell ref="O3:O4"/>
    <mergeCell ref="P3:P4"/>
    <mergeCell ref="Q3:Q4"/>
    <mergeCell ref="R3:R4"/>
    <mergeCell ref="AB3:AB4"/>
    <mergeCell ref="Y3:Y4"/>
    <mergeCell ref="W3:W4"/>
    <mergeCell ref="J3:J4"/>
    <mergeCell ref="K3:K4"/>
    <mergeCell ref="L3:L4"/>
    <mergeCell ref="M3:M4"/>
    <mergeCell ref="N3:N4"/>
  </mergeCells>
  <dataValidations disablePrompts="1" count="3">
    <dataValidation type="textLength" allowBlank="1" showInputMessage="1" showErrorMessage="1" error="Escriba un texto " promptTitle="Cualquier contenido" sqref="C18">
      <formula1>0</formula1>
      <formula2>3500</formula2>
    </dataValidation>
    <dataValidation type="date" allowBlank="1" showInputMessage="1" showErrorMessage="1" sqref="T19 T13:T14 T11 T16:T17">
      <formula1>1</formula1>
      <formula2>402133</formula2>
    </dataValidation>
    <dataValidation type="textLength" allowBlank="1" showInputMessage="1" showErrorMessage="1" sqref="Q20">
      <formula1>0</formula1>
      <formula2>50</formula2>
    </dataValidation>
  </dataValidations>
  <hyperlinks>
    <hyperlink ref="Q5" r:id="rId1"/>
    <hyperlink ref="Q7" r:id="rId2"/>
    <hyperlink ref="Q12" r:id="rId3"/>
    <hyperlink ref="Q10" r:id="rId4"/>
    <hyperlink ref="Q15" r:id="rId5"/>
    <hyperlink ref="Q13" r:id="rId6"/>
    <hyperlink ref="Q14" r:id="rId7"/>
    <hyperlink ref="Q19" r:id="rId8"/>
    <hyperlink ref="Q21" r:id="rId9"/>
    <hyperlink ref="Q20" r:id="rId10"/>
  </hyperlinks>
  <printOptions horizontalCentered="1" verticalCentered="1"/>
  <pageMargins left="0.59055118110236227" right="0.19685039370078741" top="0.78740157480314965" bottom="0.78740157480314965" header="0" footer="0"/>
  <pageSetup paperSize="5" scale="42" fitToHeight="7" pageOrder="overThenDown" orientation="landscape" horizontalDpi="4294967295" verticalDpi="4294967295" r:id="rId11"/>
  <headerFooter alignWithMargins="0">
    <oddFooter>&amp;C&amp;P</oddFooter>
  </headerFooter>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CONTRATOS ADIC PROR 2016</vt:lpstr>
      <vt:lpstr>'CONTRATOS ADIC PROR 2016'!Área_de_impresión</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MARIBEL CHACON MORENO</cp:lastModifiedBy>
  <cp:lastPrinted>2016-02-16T04:59:58Z</cp:lastPrinted>
  <dcterms:created xsi:type="dcterms:W3CDTF">2005-08-09T16:39:02Z</dcterms:created>
  <dcterms:modified xsi:type="dcterms:W3CDTF">2016-04-25T16:29:22Z</dcterms:modified>
</cp:coreProperties>
</file>